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14445" activeTab="0"/>
  </bookViews>
  <sheets>
    <sheet name="Záradék" sheetId="1" r:id="rId1"/>
    <sheet name="Összesítő" sheetId="2" r:id="rId2"/>
    <sheet name="Bontás, építőanyagok újrahaszno" sheetId="3" r:id="rId3"/>
    <sheet name="Költségtérítések" sheetId="4" r:id="rId4"/>
    <sheet name="Épületgépészeti csővezeték szer" sheetId="5" r:id="rId5"/>
    <sheet name="Épületgépészeti szerelvények és" sheetId="6" r:id="rId6"/>
    <sheet name="Szellőztetőberendezések" sheetId="7" r:id="rId7"/>
  </sheets>
  <definedNames>
    <definedName name="_xlnm.Print_Area" localSheetId="0">'Záradék'!$A$1:$D$31</definedName>
  </definedNames>
  <calcPr fullCalcOnLoad="1"/>
</workbook>
</file>

<file path=xl/sharedStrings.xml><?xml version="1.0" encoding="utf-8"?>
<sst xmlns="http://schemas.openxmlformats.org/spreadsheetml/2006/main" count="194" uniqueCount="118">
  <si>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</si>
  <si>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</si>
  <si>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</si>
  <si>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</si>
  <si>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</si>
  <si>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</si>
  <si>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</si>
  <si>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</si>
  <si>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</si>
  <si>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</si>
  <si>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</si>
  <si>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</si>
  <si>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02-030-3.2</t>
  </si>
  <si>
    <t>m3</t>
  </si>
  <si>
    <t>bontott fém hulladék konténerbe rakása gépi erővel, kiegészítő kézi munkával</t>
  </si>
  <si>
    <t>Munkanem összesen:</t>
  </si>
  <si>
    <t>Bontás, építőanyagok újrahasznosítása</t>
  </si>
  <si>
    <t>19-081-11.1.1</t>
  </si>
  <si>
    <t>db</t>
  </si>
  <si>
    <t>Ellenőrző próbák készítése belső vízvezeték hálózatra, hatósági víznyomáspróba (Vízmű számla)</t>
  </si>
  <si>
    <t>Költségtérítések</t>
  </si>
  <si>
    <t>81-000-1.1.1</t>
  </si>
  <si>
    <t>m</t>
  </si>
  <si>
    <t>Csővezetékek bontása, horganyzott vagy fekete acélcsövek tartószerkezetről, vagy padlócsatornából, lángvágással, deponálással, DN 50 méretig</t>
  </si>
  <si>
    <t>81-000-1.1.2</t>
  </si>
  <si>
    <t>Csővezetékek bontása, horganyzott vagy fekete acélcsövek tartószerkezetről, vagy padlócsatornából, lángvágással, deponálással, DN 65 - 80 között</t>
  </si>
  <si>
    <t>81-000-1.6</t>
  </si>
  <si>
    <t>Vízvezeték elzárás és nyitás, javítási munkák előtt és után</t>
  </si>
  <si>
    <t>81-001-1.6.1.1.1.1.6-0120019</t>
  </si>
  <si>
    <t>Ivóvíz vezeték, horganyzott cső szerelése, menetes kötésekkel, cső elhelyezése csőidomokkal, szakaszos nyomáspróbával, tartószerkezetre, horganyzott acélcső, A 37X minőségű 6/4" simavégű, Tubolit hőszigeteléssel,</t>
  </si>
  <si>
    <t>81-001-1.6.1.1.1.2.2-0000001</t>
  </si>
  <si>
    <t>Mint előbb, de melegvízre Horganyzott acélcső, A 37X minőségű 3" simavégű, 19 mm-s hőszigeteléssel, PVC burkolással</t>
  </si>
  <si>
    <t>81-001-1.6.1.1.1.2.2-0120028</t>
  </si>
  <si>
    <t>Ivóvíz vezeték, horganyzott cső szerelése, menetes kötésekkel, cső elhelyezése csőidomokkal, szakaszos nyomáspróbával, tartószerkezetre, horganyzott acélcső, A 37X minőségű 3" simavégű, hidegvíz vezeték, 9 mm-s hőszigeteléssel, PVC burkolással</t>
  </si>
  <si>
    <t>Épületgépészeti csővezeték szerelése</t>
  </si>
  <si>
    <t>82-000-1.1.1</t>
  </si>
  <si>
    <t>Szerelvények leszerelése, karimás szerelvények, DN 100 méretig</t>
  </si>
  <si>
    <t>82-000-1.3.2</t>
  </si>
  <si>
    <t>Szerelvények leszerelése, műszerek, csőkompenzátorok, DN 50 méretig</t>
  </si>
  <si>
    <t>82-000-1.3.5</t>
  </si>
  <si>
    <t>légedények, keverőedények leszerelése</t>
  </si>
  <si>
    <t>82-000-4.2.1.2</t>
  </si>
  <si>
    <t>Gáz- és fűtésszerelési berendezési tárgyak leszerelése, FÉG-VESTALE kazánblokkok, a használható egységek átszerelése a megmaradó modulokba 120 kW egységteljesítményű, a többi roncsba bontása</t>
  </si>
  <si>
    <t>82-000-4.2.2.3</t>
  </si>
  <si>
    <t>Gáz- és fűtésszerelési berendezési tárgyak leszerelése, fűtésszerelési berendezési tárgyak, melegvíztermelők, FÉG VESTALE MK modul</t>
  </si>
  <si>
    <t>82-000-4.2.3.3</t>
  </si>
  <si>
    <t>kompresszoros zárt tágulási tartály 500 literes (FŰTŐBER)</t>
  </si>
  <si>
    <t>82-001-2.12.1-0111516</t>
  </si>
  <si>
    <t>Kétoldalon karimás szerelvény elhelyezése ellenkarimákkal, DN 40 PN 10 - PN 40, MSG öntöttvas átmeneti fojtószelep, karimás, PN 16, 225 °C, DN 40, MSG.1.12.</t>
  </si>
  <si>
    <t>82-001-2.12.1-0111716</t>
  </si>
  <si>
    <t>Kétoldalon karimás szerelvény elhelyezése ellenkarimákkal, DN 40 PN 10 - PN 40, MSG öntöttvas átmeneti elzárószelep, karimás, PN 16, DN 40, MSG.1.12.</t>
  </si>
  <si>
    <t>82-001-2.14.1-0111517</t>
  </si>
  <si>
    <t>Kétoldalon karimás szerelvény elhelyezése ellenkarimákkal, DN 50 PN 10 - PN 40, MSG öntöttvas átmeneti fojtószelep, karimás, PN 16, 225 °C, DN 50, MSG.1.12.</t>
  </si>
  <si>
    <t>82-001-2.14.1-0111717</t>
  </si>
  <si>
    <t>Kétoldalon karimás szerelvény elhelyezése ellenkarimákkal, DN 50 PN 10 - PN 40, MSG öntöttvas átmeneti elzárószelep, karimás, PN 16, DN 50, MSG.1.12.</t>
  </si>
  <si>
    <t>82-001-2.17.1-0111547</t>
  </si>
  <si>
    <t>Kétoldalon karimás szerelvény elhelyezése ellenkarimákkal, DN 65 PN 25 - PN 40, MSG acél átmeneti fojtószelep, karimás, AO 21C, PN 40, DN 65, MSG.1.14.</t>
  </si>
  <si>
    <t>82-001-2.17.1-0111737</t>
  </si>
  <si>
    <t>Kétoldalon karimás szerelvény elhelyezése ellenkarimákkal, DN 65 PN 25 - PN 40, MSG acél átmeneti elzárószelep, karimás, PN 40, DN 65, MSG.1.14.</t>
  </si>
  <si>
    <t>82-001-2.19.1-0111738</t>
  </si>
  <si>
    <t>Kétoldalon karimás szerelvény elhelyezése ellenkarimákkal, MSG acél átmeneti elzárószelep, karimás, PN 40, DN 80, MSG.1.14.</t>
  </si>
  <si>
    <t>82-001-6.3.2-0130526</t>
  </si>
  <si>
    <t>Egyoldalon menetes szerelvény elhelyezése, MOFÉM kazántöltőcsap 3 /4" névleges méret 20 mm, sárgaréz, natúr, 10 bar, Kód: 113-0023-00</t>
  </si>
  <si>
    <t>82-002-11.1-0343027</t>
  </si>
  <si>
    <t>Vizes szerelvények kiegészítő tartozékainak elhelyezése, nyomásmérő, Honeywell nyomásmérő/manométer, alsó csatlakozású, 50mm-es, 1/4", külső menetes, 0..16bar, PN25, max40°C, M38K-A16</t>
  </si>
  <si>
    <t>82-004-3.3.3-0322199</t>
  </si>
  <si>
    <t>Közvetett fűtésű, álló, fixen beépített fűtő csőkígyóval vagy nélkül, tároló berendezés elhelyezése és bekötése, VACUTHERM  VZ 800 LDS típusú, álló (puffer) víztároló acélból, használati melegvíz készítéshez, zománcozással, magnézium anódos védelemmel,</t>
  </si>
  <si>
    <t>hőszigeteléssel. Tároló-űrtartalom: 800 liter</t>
  </si>
  <si>
    <t>82-004-6.1.1.3-0721029</t>
  </si>
  <si>
    <t>Meglévő zárt tágulási tartály elhelyezése és bekötése fűtési rendszerekben, membrános, ZILMET 500 literes zárt tágulási tartály, 6 bar túlnyomásra, cikkszám 4-0301-500</t>
  </si>
  <si>
    <t>82-005-1.5.1.2.1-0340325</t>
  </si>
  <si>
    <t>Föld- vagy PB gáz tüzelésű, melegvízüzemű, modul rendszerű (fűtőmodul, HMV készítő modul, szabályozó modul,állandó hőm. modul), sorbakapcsolható, atmoszférikus égős, átfolyós kialakítású készülék elhelyezése víz- és gázoldali bekötése, fűtőmodul, 120 kW</t>
  </si>
  <si>
    <t>teljesítmény  FÉG F-120 Fűtőmodul (120 kW), őrlángos, a régi, használható egységek átszerelése, beüzemelése,</t>
  </si>
  <si>
    <t>82-005-1.5.2.1.2-0340334</t>
  </si>
  <si>
    <t>Földgáz tüzelésű, melegvízüzemű, modul rendszerű (fűtőmodul, HMV készítő modul, szabályozó modul, állandó hőm. modul), sorbakapcsolható, atmoszférikus égős,átfolyós kialakítású készülék elhelyezése víz- és gázoldali bekötése, gépészeti modulok, HMV</t>
  </si>
  <si>
    <t>készítő modul, 120 l/perc felett FÉG MK-4  Használati melegvízkészítő modul (240 l/p), átvizsgálása, üzembe helyezése</t>
  </si>
  <si>
    <t>82-005-1.5.2.2.2-0340339</t>
  </si>
  <si>
    <t>Földgáz tüzelésű, melegvízüzemű, modul rendszerű (fűtőmodul, HMV készítő modul, szabályozó modul,állandó hőm. modul), sorbakapcsolható, atmoszférikus égős, átfolyós kialakítású készülék elhelyezése víz- és gázoldali bekötése, gépészeti modulok,</t>
  </si>
  <si>
    <t>szabályozó modul, iker szivattyúval FÉG ARD-65 Szabályzó modul (UPSD-65-120F szivattyúval), bekötve, újra üzembe helyezve</t>
  </si>
  <si>
    <t>82-005-1.5.2.3.2-0340355</t>
  </si>
  <si>
    <t>Földgáz tüzelésű, melegvízüzemű, modul rendszerű (fűtőmodul, HMV készítő modul, szabályozó modul,állandó hőm. modul), sorbakapcsolható, atmoszférikus égős, átfolyós kialakítású készülék elhelyezése víz- és gázoldali bekötése, gépészeti modulok, állandó</t>
  </si>
  <si>
    <t>hőmérsékletű modul, iker szivattyúval FÉG ATD-65 Állandó hőmérsékletű modul (UPSD-65-120F szivattyúval), bekötve, újra üzembe helyezve</t>
  </si>
  <si>
    <t>82-008-1.1.1.2.2-0152771</t>
  </si>
  <si>
    <t>merülőmotoros szivattyúk elhelyezése és bekötése szennyezett víz szállítására, nedves fix beépítéssel, menetes csatlakozással, DN 40, Grundfos Unilift AP 35.40.06.A1, rozsdamentes acél szennyezettvíz szivattyú, úszókapcsolós kivitel, meglévő zsompba</t>
  </si>
  <si>
    <t>helyezve, beüzemelve</t>
  </si>
  <si>
    <t>82-031-7.1.2.1-0555033</t>
  </si>
  <si>
    <t>Ipari vízlágyító berendezés elhelyezése és vízoldali bekötése, ioncserélő gyantatöltettel, gyanta tartó és sólé tartállyal, menetes csatlakozással, kétoszlopos, folyamatos üzemű, DN 25 csatlakozó mérettel kétoszlopos, mennyiségvezérelt, automata</t>
  </si>
  <si>
    <t>vízlágyító berendezés max. 2 m3/h térf.áramú, újra üzembe helyezése nagyszerviz után</t>
  </si>
  <si>
    <t>Épületgépészeti szerelvények és berendezések szerelése</t>
  </si>
  <si>
    <t>83-000-1</t>
  </si>
  <si>
    <t>kg</t>
  </si>
  <si>
    <t>FÉG kazánok égéstermék elvezető csövei és idomai, szerelvények bontása</t>
  </si>
  <si>
    <t>Szellőztetőberendezések</t>
  </si>
  <si>
    <t>Összesen:</t>
  </si>
  <si>
    <t>CÉH Tervező Beruházó és Fejlesztő Zrt.</t>
  </si>
  <si>
    <t>1112 Budapest, Dió u. 3-5.</t>
  </si>
  <si>
    <t>Telefon: 246-2898</t>
  </si>
  <si>
    <t>CREDITANSTALT Rt.:</t>
  </si>
  <si>
    <t>10900042-00000003-60470011</t>
  </si>
  <si>
    <t>Adószám: 12014055-2-43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</si>
  <si>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</si>
  <si>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</si>
  <si>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</si>
  <si>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</si>
  <si>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</si>
  <si>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</si>
  <si>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</si>
  <si>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</si>
  <si>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</si>
  <si>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</si>
  <si>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</si>
  <si>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</si>
  <si>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r>
      <t xml:space="preserve">Név :  </t>
    </r>
    <r>
      <rPr>
        <b/>
        <sz val="13"/>
        <color indexed="8"/>
        <rFont val="Times New Roman"/>
        <family val="1"/>
      </rPr>
      <t>BKV Baross kocsiszín</t>
    </r>
    <r>
      <rPr>
        <b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</si>
  <si>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Cím :   </t>
    </r>
    <r>
      <rPr>
        <b/>
        <sz val="13"/>
        <color indexed="8"/>
        <rFont val="Times New Roman"/>
        <family val="1"/>
      </rPr>
      <t xml:space="preserve">Budapest, VIII. Baross utca 132-134.          </t>
    </r>
    <r>
      <rPr>
        <sz val="13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</t>
    </r>
  </si>
  <si>
    <t xml:space="preserve"> Kelt: 2016 év július hó 8 nap </t>
  </si>
  <si>
    <r>
      <t xml:space="preserve">A munka leírása:   </t>
    </r>
    <r>
      <rPr>
        <b/>
        <sz val="13"/>
        <color indexed="8"/>
        <rFont val="Times New Roman"/>
        <family val="1"/>
      </rPr>
      <t xml:space="preserve">Kazánház felújítása 1. ütem       </t>
    </r>
    <r>
      <rPr>
        <sz val="13"/>
        <color indexed="8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 xml:space="preserve">          </t>
    </r>
  </si>
  <si>
    <t xml:space="preserve"> Készítette: Berzétei László</t>
  </si>
  <si>
    <t xml:space="preserve">Készült: a TERC VIP 2016/1 költségvetés készítő programmal 2016-s árakon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</si>
</sst>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G33" sqref="G33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5" t="s">
        <v>94</v>
      </c>
      <c r="B1" s="26"/>
      <c r="C1" s="26"/>
      <c r="D1" s="26"/>
    </row>
    <row r="2" spans="1:4" s="14" customFormat="1" ht="15.75">
      <c r="A2" s="25" t="s">
        <v>95</v>
      </c>
      <c r="B2" s="26"/>
      <c r="C2" s="26"/>
      <c r="D2" s="26"/>
    </row>
    <row r="3" spans="1:4" ht="15.75">
      <c r="A3" s="27" t="s">
        <v>96</v>
      </c>
      <c r="B3" s="26"/>
      <c r="C3" s="26"/>
      <c r="D3" s="26"/>
    </row>
    <row r="4" spans="1:4" ht="15.75">
      <c r="A4" s="27" t="s">
        <v>97</v>
      </c>
      <c r="B4" s="26"/>
      <c r="C4" s="26"/>
      <c r="D4" s="26"/>
    </row>
    <row r="5" spans="1:4" ht="15.75">
      <c r="A5" s="27" t="s">
        <v>98</v>
      </c>
      <c r="B5" s="26"/>
      <c r="C5" s="26"/>
      <c r="D5" s="26"/>
    </row>
    <row r="6" spans="1:4" ht="15.75">
      <c r="A6" s="27" t="s">
        <v>99</v>
      </c>
      <c r="B6" s="26"/>
      <c r="C6" s="26"/>
      <c r="D6" s="26"/>
    </row>
    <row r="8" spans="1:4" ht="16.5">
      <c r="A8" s="15" t="s">
        <v>112</v>
      </c>
      <c r="B8" s="15"/>
      <c r="C8" s="15" t="s">
        <v>100</v>
      </c>
      <c r="D8" s="15"/>
    </row>
    <row r="9" spans="1:4" ht="15.75">
      <c r="A9" s="15" t="s">
        <v>100</v>
      </c>
      <c r="B9" s="15"/>
      <c r="C9" s="15" t="s">
        <v>100</v>
      </c>
      <c r="D9" s="15"/>
    </row>
    <row r="10" spans="1:4" ht="16.5">
      <c r="A10" s="15" t="s">
        <v>113</v>
      </c>
      <c r="B10" s="15"/>
      <c r="C10" s="15" t="s">
        <v>114</v>
      </c>
      <c r="D10" s="15"/>
    </row>
    <row r="11" spans="1:4" ht="15.75">
      <c r="A11" s="15" t="s">
        <v>100</v>
      </c>
      <c r="B11" s="15"/>
      <c r="C11" s="15"/>
      <c r="D11" s="15"/>
    </row>
    <row r="12" spans="1:4" ht="15.75">
      <c r="A12" s="15" t="s">
        <v>100</v>
      </c>
      <c r="B12" s="15"/>
      <c r="C12" s="15"/>
      <c r="D12" s="15"/>
    </row>
    <row r="13" spans="1:4" ht="15.75">
      <c r="A13" s="15" t="s">
        <v>100</v>
      </c>
      <c r="B13" s="15"/>
      <c r="C13" s="15"/>
      <c r="D13" s="15"/>
    </row>
    <row r="14" spans="1:4" ht="16.5">
      <c r="A14" s="15" t="s">
        <v>115</v>
      </c>
      <c r="B14" s="15"/>
      <c r="C14" s="15" t="s">
        <v>116</v>
      </c>
      <c r="D14" s="15"/>
    </row>
    <row r="15" spans="1:4" ht="15.75">
      <c r="A15" s="15" t="s">
        <v>101</v>
      </c>
      <c r="B15" s="15"/>
      <c r="C15" s="15"/>
      <c r="D15" s="15"/>
    </row>
    <row r="16" spans="1:4" ht="15.75">
      <c r="A16" s="15" t="s">
        <v>101</v>
      </c>
      <c r="B16" s="15"/>
      <c r="C16" s="15"/>
      <c r="D16" s="15"/>
    </row>
    <row r="17" spans="1:4" ht="15.75">
      <c r="A17" s="15" t="s">
        <v>101</v>
      </c>
      <c r="B17" s="15"/>
      <c r="C17" s="15"/>
      <c r="D17" s="15"/>
    </row>
    <row r="18" spans="1:4" ht="15.75">
      <c r="A18" s="15" t="s">
        <v>117</v>
      </c>
      <c r="B18" s="15"/>
      <c r="C18" s="15"/>
      <c r="D18" s="15"/>
    </row>
    <row r="19" ht="15.75">
      <c r="A19" s="10" t="s">
        <v>101</v>
      </c>
    </row>
    <row r="21" spans="1:4" ht="15.75">
      <c r="A21" s="20" t="s">
        <v>102</v>
      </c>
      <c r="B21" s="21"/>
      <c r="C21" s="21"/>
      <c r="D21" s="21"/>
    </row>
    <row r="22" spans="1:4" ht="15.75">
      <c r="A22" s="16" t="s">
        <v>103</v>
      </c>
      <c r="B22" s="16"/>
      <c r="C22" s="19" t="s">
        <v>104</v>
      </c>
      <c r="D22" s="19" t="s">
        <v>105</v>
      </c>
    </row>
    <row r="23" spans="1:4" ht="15.75">
      <c r="A23" s="16" t="s">
        <v>106</v>
      </c>
      <c r="B23" s="16"/>
      <c r="C23" s="16">
        <f>ROUND(SUM(Összesítő!B2:B6),0)</f>
        <v>0</v>
      </c>
      <c r="D23" s="16">
        <f>ROUND(SUM(Összesítő!C2:C6),0)</f>
        <v>0</v>
      </c>
    </row>
    <row r="24" spans="1:4" ht="15.75">
      <c r="A24" s="16" t="s">
        <v>107</v>
      </c>
      <c r="B24" s="16"/>
      <c r="C24" s="16">
        <f>ROUND(C23,0)</f>
        <v>0</v>
      </c>
      <c r="D24" s="16">
        <f>ROUND(D23,0)</f>
        <v>0</v>
      </c>
    </row>
    <row r="25" spans="1:4" ht="15.75">
      <c r="A25" s="10" t="s">
        <v>108</v>
      </c>
      <c r="C25" s="22">
        <f>ROUND(C24+D24,0)</f>
        <v>0</v>
      </c>
      <c r="D25" s="22"/>
    </row>
    <row r="26" spans="1:4" ht="15.75">
      <c r="A26" s="16" t="s">
        <v>109</v>
      </c>
      <c r="B26" s="17">
        <v>0.27</v>
      </c>
      <c r="C26" s="23">
        <f>ROUND(C25*B26,0)</f>
        <v>0</v>
      </c>
      <c r="D26" s="23"/>
    </row>
    <row r="27" spans="1:4" ht="15.75">
      <c r="A27" s="16" t="s">
        <v>110</v>
      </c>
      <c r="B27" s="16"/>
      <c r="C27" s="24">
        <f>ROUND(C25+C26,0)</f>
        <v>0</v>
      </c>
      <c r="D27" s="24"/>
    </row>
    <row r="31" spans="2:3" ht="15.75">
      <c r="B31" s="22" t="s">
        <v>111</v>
      </c>
      <c r="C31" s="22"/>
    </row>
    <row r="33" ht="15.75">
      <c r="A33" s="18"/>
    </row>
    <row r="34" ht="15.75">
      <c r="A34" s="18"/>
    </row>
    <row r="35" ht="15.75">
      <c r="A35" s="18"/>
    </row>
  </sheetData>
  <sheetProtection/>
  <mergeCells count="11">
    <mergeCell ref="A6:D6"/>
    <mergeCell ref="A21:D21"/>
    <mergeCell ref="C25:D25"/>
    <mergeCell ref="C26:D26"/>
    <mergeCell ref="C27:D27"/>
    <mergeCell ref="B31:C31"/>
    <mergeCell ref="A1:D1"/>
    <mergeCell ref="A2:D2"/>
    <mergeCell ref="A3:D3"/>
    <mergeCell ref="A4:D4"/>
    <mergeCell ref="A5:D5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'Bontás, építőanyagok újrahaszno'!H4</f>
        <v>0</v>
      </c>
      <c r="C2" s="11">
        <f>'Bontás, építőanyagok újrahaszno'!I4</f>
        <v>0</v>
      </c>
    </row>
    <row r="3" spans="1:3" ht="15.75">
      <c r="A3" s="11" t="s">
        <v>20</v>
      </c>
      <c r="B3" s="11">
        <f>Költségtérítések!H4</f>
        <v>0</v>
      </c>
      <c r="C3" s="11">
        <f>Költségtérítések!I4</f>
        <v>0</v>
      </c>
    </row>
    <row r="4" spans="1:3" ht="15.75">
      <c r="A4" s="11" t="s">
        <v>34</v>
      </c>
      <c r="B4" s="11">
        <f>'Épületgépészeti csővezeték szer'!H9</f>
        <v>0</v>
      </c>
      <c r="C4" s="11">
        <f>'Épületgépészeti csővezeték szer'!I9</f>
        <v>0</v>
      </c>
    </row>
    <row r="5" spans="1:3" ht="31.5">
      <c r="A5" s="11" t="s">
        <v>88</v>
      </c>
      <c r="B5" s="11">
        <f>'Épületgépészeti szerelvények és'!H33</f>
        <v>0</v>
      </c>
      <c r="C5" s="11">
        <f>'Épületgépészeti szerelvények és'!I33</f>
        <v>0</v>
      </c>
    </row>
    <row r="6" spans="1:3" ht="15.75">
      <c r="A6" s="11" t="s">
        <v>92</v>
      </c>
      <c r="B6" s="11">
        <f>Szellőztetőberendezések!H4</f>
        <v>0</v>
      </c>
      <c r="C6" s="11">
        <f>Szellőztetőberendezések!I4</f>
        <v>0</v>
      </c>
    </row>
    <row r="7" spans="1:3" s="12" customFormat="1" ht="15.75">
      <c r="A7" s="12" t="s">
        <v>93</v>
      </c>
      <c r="B7" s="12">
        <f>ROUND(SUM(B2:B6),0)</f>
        <v>0</v>
      </c>
      <c r="C7" s="12">
        <f>ROUND(SUM(C2:C6),0)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3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9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Bontás, építőanyagok újrahasznosítása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17</v>
      </c>
      <c r="C2" s="2" t="s">
        <v>19</v>
      </c>
      <c r="D2" s="6">
        <v>1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21</v>
      </c>
      <c r="C2" s="2" t="s">
        <v>23</v>
      </c>
      <c r="D2" s="6">
        <v>156</v>
      </c>
      <c r="E2" s="1" t="s">
        <v>22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24</v>
      </c>
      <c r="C4" s="2" t="s">
        <v>25</v>
      </c>
      <c r="D4" s="6">
        <v>90</v>
      </c>
      <c r="E4" s="1" t="s">
        <v>22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25.5">
      <c r="A5" s="8">
        <v>3</v>
      </c>
      <c r="B5" s="1" t="s">
        <v>26</v>
      </c>
      <c r="C5" s="2" t="s">
        <v>27</v>
      </c>
      <c r="D5" s="6">
        <v>2</v>
      </c>
      <c r="E5" s="1" t="s">
        <v>18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ht="76.5">
      <c r="A6" s="8">
        <v>4</v>
      </c>
      <c r="B6" s="1" t="s">
        <v>28</v>
      </c>
      <c r="C6" s="2" t="s">
        <v>29</v>
      </c>
      <c r="D6" s="6">
        <v>16</v>
      </c>
      <c r="E6" s="1" t="s">
        <v>22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38.25">
      <c r="A7" s="8">
        <v>5</v>
      </c>
      <c r="B7" s="1" t="s">
        <v>30</v>
      </c>
      <c r="C7" s="2" t="s">
        <v>31</v>
      </c>
      <c r="D7" s="6">
        <v>24</v>
      </c>
      <c r="E7" s="1" t="s">
        <v>22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1:9" ht="89.25">
      <c r="A8" s="8">
        <v>6</v>
      </c>
      <c r="B8" s="1" t="s">
        <v>32</v>
      </c>
      <c r="C8" s="2" t="s">
        <v>33</v>
      </c>
      <c r="D8" s="6">
        <v>26</v>
      </c>
      <c r="E8" s="1" t="s">
        <v>22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9" s="9" customFormat="1" ht="12.75">
      <c r="A9" s="7"/>
      <c r="B9" s="3"/>
      <c r="C9" s="3" t="s">
        <v>15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5.0039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35</v>
      </c>
      <c r="C2" s="2" t="s">
        <v>36</v>
      </c>
      <c r="D2" s="6">
        <v>22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37</v>
      </c>
      <c r="C4" s="2" t="s">
        <v>38</v>
      </c>
      <c r="D4" s="6">
        <v>8</v>
      </c>
      <c r="E4" s="1" t="s">
        <v>18</v>
      </c>
      <c r="F4" s="6">
        <v>0</v>
      </c>
      <c r="G4" s="6">
        <v>0</v>
      </c>
      <c r="H4" s="6">
        <f aca="true" t="shared" si="0" ref="H4:H18">ROUND(D4*F4,0)</f>
        <v>0</v>
      </c>
      <c r="I4" s="6">
        <f aca="true" t="shared" si="1" ref="I4:I18">ROUND(D4*G4,0)</f>
        <v>0</v>
      </c>
    </row>
    <row r="5" spans="1:9" ht="25.5">
      <c r="A5" s="8">
        <v>3</v>
      </c>
      <c r="B5" s="1" t="s">
        <v>39</v>
      </c>
      <c r="C5" s="2" t="s">
        <v>40</v>
      </c>
      <c r="D5" s="6">
        <v>8</v>
      </c>
      <c r="E5" s="1" t="s">
        <v>18</v>
      </c>
      <c r="F5" s="6">
        <v>0</v>
      </c>
      <c r="G5" s="6">
        <v>0</v>
      </c>
      <c r="H5" s="6">
        <f t="shared" si="0"/>
        <v>0</v>
      </c>
      <c r="I5" s="6">
        <f t="shared" si="1"/>
        <v>0</v>
      </c>
    </row>
    <row r="6" spans="1:9" ht="76.5">
      <c r="A6" s="8">
        <v>4</v>
      </c>
      <c r="B6" s="1" t="s">
        <v>41</v>
      </c>
      <c r="C6" s="2" t="s">
        <v>42</v>
      </c>
      <c r="D6" s="6">
        <v>16</v>
      </c>
      <c r="E6" s="1" t="s">
        <v>18</v>
      </c>
      <c r="F6" s="6">
        <v>0</v>
      </c>
      <c r="G6" s="6">
        <v>0</v>
      </c>
      <c r="H6" s="6">
        <f t="shared" si="0"/>
        <v>0</v>
      </c>
      <c r="I6" s="6">
        <f t="shared" si="1"/>
        <v>0</v>
      </c>
    </row>
    <row r="7" spans="1:9" ht="51">
      <c r="A7" s="8">
        <v>5</v>
      </c>
      <c r="B7" s="1" t="s">
        <v>43</v>
      </c>
      <c r="C7" s="2" t="s">
        <v>44</v>
      </c>
      <c r="D7" s="6">
        <v>2</v>
      </c>
      <c r="E7" s="1" t="s">
        <v>18</v>
      </c>
      <c r="F7" s="6">
        <v>0</v>
      </c>
      <c r="G7" s="6">
        <v>0</v>
      </c>
      <c r="H7" s="6">
        <f t="shared" si="0"/>
        <v>0</v>
      </c>
      <c r="I7" s="6">
        <f t="shared" si="1"/>
        <v>0</v>
      </c>
    </row>
    <row r="8" spans="1:9" ht="25.5">
      <c r="A8" s="8">
        <v>6</v>
      </c>
      <c r="B8" s="1" t="s">
        <v>45</v>
      </c>
      <c r="C8" s="2" t="s">
        <v>46</v>
      </c>
      <c r="D8" s="6">
        <v>1</v>
      </c>
      <c r="E8" s="1" t="s">
        <v>18</v>
      </c>
      <c r="F8" s="6">
        <v>0</v>
      </c>
      <c r="G8" s="6">
        <v>0</v>
      </c>
      <c r="H8" s="6">
        <f t="shared" si="0"/>
        <v>0</v>
      </c>
      <c r="I8" s="6">
        <f t="shared" si="1"/>
        <v>0</v>
      </c>
    </row>
    <row r="9" spans="1:9" ht="51">
      <c r="A9" s="8">
        <v>7</v>
      </c>
      <c r="B9" s="1" t="s">
        <v>47</v>
      </c>
      <c r="C9" s="2" t="s">
        <v>48</v>
      </c>
      <c r="D9" s="6">
        <v>1</v>
      </c>
      <c r="E9" s="1" t="s">
        <v>18</v>
      </c>
      <c r="F9" s="6">
        <v>0</v>
      </c>
      <c r="G9" s="6">
        <v>0</v>
      </c>
      <c r="H9" s="6">
        <f t="shared" si="0"/>
        <v>0</v>
      </c>
      <c r="I9" s="6">
        <f t="shared" si="1"/>
        <v>0</v>
      </c>
    </row>
    <row r="10" spans="1:9" ht="51">
      <c r="A10" s="8">
        <v>8</v>
      </c>
      <c r="B10" s="1" t="s">
        <v>49</v>
      </c>
      <c r="C10" s="2" t="s">
        <v>50</v>
      </c>
      <c r="D10" s="6">
        <v>1</v>
      </c>
      <c r="E10" s="1" t="s">
        <v>18</v>
      </c>
      <c r="F10" s="6">
        <v>0</v>
      </c>
      <c r="G10" s="6">
        <v>0</v>
      </c>
      <c r="H10" s="6">
        <f t="shared" si="0"/>
        <v>0</v>
      </c>
      <c r="I10" s="6">
        <f t="shared" si="1"/>
        <v>0</v>
      </c>
    </row>
    <row r="11" spans="1:9" ht="51">
      <c r="A11" s="8">
        <v>9</v>
      </c>
      <c r="B11" s="1" t="s">
        <v>51</v>
      </c>
      <c r="C11" s="2" t="s">
        <v>52</v>
      </c>
      <c r="D11" s="6">
        <v>1</v>
      </c>
      <c r="E11" s="1" t="s">
        <v>18</v>
      </c>
      <c r="F11" s="6">
        <v>0</v>
      </c>
      <c r="G11" s="6">
        <v>0</v>
      </c>
      <c r="H11" s="6">
        <f t="shared" si="0"/>
        <v>0</v>
      </c>
      <c r="I11" s="6">
        <f t="shared" si="1"/>
        <v>0</v>
      </c>
    </row>
    <row r="12" spans="1:9" ht="51">
      <c r="A12" s="8">
        <v>10</v>
      </c>
      <c r="B12" s="1" t="s">
        <v>53</v>
      </c>
      <c r="C12" s="2" t="s">
        <v>54</v>
      </c>
      <c r="D12" s="6">
        <v>1</v>
      </c>
      <c r="E12" s="1" t="s">
        <v>18</v>
      </c>
      <c r="F12" s="6">
        <v>0</v>
      </c>
      <c r="G12" s="6">
        <v>0</v>
      </c>
      <c r="H12" s="6">
        <f t="shared" si="0"/>
        <v>0</v>
      </c>
      <c r="I12" s="6">
        <f t="shared" si="1"/>
        <v>0</v>
      </c>
    </row>
    <row r="13" spans="1:9" ht="51">
      <c r="A13" s="8">
        <v>11</v>
      </c>
      <c r="B13" s="1" t="s">
        <v>55</v>
      </c>
      <c r="C13" s="2" t="s">
        <v>56</v>
      </c>
      <c r="D13" s="6">
        <v>1</v>
      </c>
      <c r="E13" s="1" t="s">
        <v>18</v>
      </c>
      <c r="F13" s="6">
        <v>0</v>
      </c>
      <c r="G13" s="6">
        <v>0</v>
      </c>
      <c r="H13" s="6">
        <f t="shared" si="0"/>
        <v>0</v>
      </c>
      <c r="I13" s="6">
        <f t="shared" si="1"/>
        <v>0</v>
      </c>
    </row>
    <row r="14" spans="1:9" ht="51">
      <c r="A14" s="8">
        <v>12</v>
      </c>
      <c r="B14" s="1" t="s">
        <v>57</v>
      </c>
      <c r="C14" s="2" t="s">
        <v>58</v>
      </c>
      <c r="D14" s="6">
        <v>1</v>
      </c>
      <c r="E14" s="1" t="s">
        <v>18</v>
      </c>
      <c r="F14" s="6">
        <v>0</v>
      </c>
      <c r="G14" s="6">
        <v>0</v>
      </c>
      <c r="H14" s="6">
        <f t="shared" si="0"/>
        <v>0</v>
      </c>
      <c r="I14" s="6">
        <f t="shared" si="1"/>
        <v>0</v>
      </c>
    </row>
    <row r="15" spans="1:9" ht="51">
      <c r="A15" s="8">
        <v>13</v>
      </c>
      <c r="B15" s="1" t="s">
        <v>59</v>
      </c>
      <c r="C15" s="2" t="s">
        <v>60</v>
      </c>
      <c r="D15" s="6">
        <v>4</v>
      </c>
      <c r="E15" s="1" t="s">
        <v>18</v>
      </c>
      <c r="F15" s="6">
        <v>0</v>
      </c>
      <c r="G15" s="6">
        <v>0</v>
      </c>
      <c r="H15" s="6">
        <f t="shared" si="0"/>
        <v>0</v>
      </c>
      <c r="I15" s="6">
        <f t="shared" si="1"/>
        <v>0</v>
      </c>
    </row>
    <row r="16" spans="1:9" ht="51">
      <c r="A16" s="8">
        <v>14</v>
      </c>
      <c r="B16" s="1" t="s">
        <v>61</v>
      </c>
      <c r="C16" s="2" t="s">
        <v>62</v>
      </c>
      <c r="D16" s="6">
        <v>4</v>
      </c>
      <c r="E16" s="1" t="s">
        <v>18</v>
      </c>
      <c r="F16" s="6">
        <v>0</v>
      </c>
      <c r="G16" s="6">
        <v>0</v>
      </c>
      <c r="H16" s="6">
        <f t="shared" si="0"/>
        <v>0</v>
      </c>
      <c r="I16" s="6">
        <f t="shared" si="1"/>
        <v>0</v>
      </c>
    </row>
    <row r="17" spans="1:9" ht="63.75">
      <c r="A17" s="8">
        <v>15</v>
      </c>
      <c r="B17" s="1" t="s">
        <v>63</v>
      </c>
      <c r="C17" s="2" t="s">
        <v>64</v>
      </c>
      <c r="D17" s="6">
        <v>4</v>
      </c>
      <c r="E17" s="1" t="s">
        <v>18</v>
      </c>
      <c r="F17" s="6">
        <v>0</v>
      </c>
      <c r="G17" s="6">
        <v>0</v>
      </c>
      <c r="H17" s="6">
        <f t="shared" si="0"/>
        <v>0</v>
      </c>
      <c r="I17" s="6">
        <f t="shared" si="1"/>
        <v>0</v>
      </c>
    </row>
    <row r="18" spans="1:9" ht="89.25">
      <c r="A18" s="8">
        <v>16</v>
      </c>
      <c r="B18" s="1" t="s">
        <v>65</v>
      </c>
      <c r="C18" s="2" t="s">
        <v>66</v>
      </c>
      <c r="D18" s="6">
        <v>2</v>
      </c>
      <c r="E18" s="1" t="s">
        <v>18</v>
      </c>
      <c r="F18" s="6">
        <v>0</v>
      </c>
      <c r="G18" s="6">
        <v>0</v>
      </c>
      <c r="H18" s="6">
        <f t="shared" si="0"/>
        <v>0</v>
      </c>
      <c r="I18" s="6">
        <f t="shared" si="1"/>
        <v>0</v>
      </c>
    </row>
    <row r="19" ht="12.75">
      <c r="C19" s="2" t="s">
        <v>67</v>
      </c>
    </row>
    <row r="20" spans="1:9" ht="51">
      <c r="A20" s="8">
        <v>17</v>
      </c>
      <c r="B20" s="1" t="s">
        <v>68</v>
      </c>
      <c r="C20" s="2" t="s">
        <v>69</v>
      </c>
      <c r="D20" s="6">
        <v>2</v>
      </c>
      <c r="E20" s="1" t="s">
        <v>18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spans="1:9" ht="102">
      <c r="A21" s="8">
        <v>18</v>
      </c>
      <c r="B21" s="1" t="s">
        <v>70</v>
      </c>
      <c r="C21" s="2" t="s">
        <v>71</v>
      </c>
      <c r="D21" s="6">
        <v>16</v>
      </c>
      <c r="E21" s="1" t="s">
        <v>18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2" ht="38.25">
      <c r="C22" s="2" t="s">
        <v>72</v>
      </c>
    </row>
    <row r="23" spans="1:9" ht="89.25">
      <c r="A23" s="8">
        <v>19</v>
      </c>
      <c r="B23" s="1" t="s">
        <v>73</v>
      </c>
      <c r="C23" s="2" t="s">
        <v>74</v>
      </c>
      <c r="D23" s="6">
        <v>2</v>
      </c>
      <c r="E23" s="1" t="s">
        <v>18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4" ht="38.25">
      <c r="C24" s="2" t="s">
        <v>75</v>
      </c>
    </row>
    <row r="25" spans="1:9" ht="89.25">
      <c r="A25" s="8">
        <v>20</v>
      </c>
      <c r="B25" s="1" t="s">
        <v>76</v>
      </c>
      <c r="C25" s="2" t="s">
        <v>77</v>
      </c>
      <c r="D25" s="6">
        <v>1</v>
      </c>
      <c r="E25" s="1" t="s">
        <v>18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6" ht="51">
      <c r="C26" s="2" t="s">
        <v>78</v>
      </c>
    </row>
    <row r="27" spans="1:9" ht="89.25">
      <c r="A27" s="8">
        <v>21</v>
      </c>
      <c r="B27" s="1" t="s">
        <v>79</v>
      </c>
      <c r="C27" s="2" t="s">
        <v>80</v>
      </c>
      <c r="D27" s="6">
        <v>1</v>
      </c>
      <c r="E27" s="1" t="s">
        <v>18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8" ht="51">
      <c r="C28" s="2" t="s">
        <v>81</v>
      </c>
    </row>
    <row r="29" spans="1:9" ht="89.25">
      <c r="A29" s="8">
        <v>22</v>
      </c>
      <c r="B29" s="1" t="s">
        <v>82</v>
      </c>
      <c r="C29" s="2" t="s">
        <v>83</v>
      </c>
      <c r="D29" s="6">
        <v>1</v>
      </c>
      <c r="E29" s="1" t="s">
        <v>18</v>
      </c>
      <c r="F29" s="6">
        <v>0</v>
      </c>
      <c r="G29" s="6">
        <v>0</v>
      </c>
      <c r="H29" s="6">
        <f>ROUND(D29*F29,0)</f>
        <v>0</v>
      </c>
      <c r="I29" s="6">
        <f>ROUND(D29*G29,0)</f>
        <v>0</v>
      </c>
    </row>
    <row r="30" ht="12.75">
      <c r="C30" s="2" t="s">
        <v>84</v>
      </c>
    </row>
    <row r="31" spans="1:9" ht="89.25">
      <c r="A31" s="8">
        <v>23</v>
      </c>
      <c r="B31" s="1" t="s">
        <v>85</v>
      </c>
      <c r="C31" s="2" t="s">
        <v>86</v>
      </c>
      <c r="D31" s="6">
        <v>1</v>
      </c>
      <c r="E31" s="1" t="s">
        <v>18</v>
      </c>
      <c r="F31" s="6">
        <v>0</v>
      </c>
      <c r="G31" s="6">
        <v>0</v>
      </c>
      <c r="H31" s="6">
        <f>ROUND(D31*F31,0)</f>
        <v>0</v>
      </c>
      <c r="I31" s="6">
        <f>ROUND(D31*G31,0)</f>
        <v>0</v>
      </c>
    </row>
    <row r="32" ht="38.25">
      <c r="C32" s="2" t="s">
        <v>87</v>
      </c>
    </row>
    <row r="33" spans="1:9" s="9" customFormat="1" ht="12.75">
      <c r="A33" s="7"/>
      <c r="B33" s="3"/>
      <c r="C33" s="3" t="s">
        <v>15</v>
      </c>
      <c r="D33" s="5"/>
      <c r="E33" s="3"/>
      <c r="F33" s="5"/>
      <c r="G33" s="5"/>
      <c r="H33" s="5">
        <f>ROUND(SUM(H2:H32),0)</f>
        <v>0</v>
      </c>
      <c r="I33" s="5">
        <f>ROUND(SUM(I2:I32),0)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89</v>
      </c>
      <c r="C2" s="2" t="s">
        <v>91</v>
      </c>
      <c r="D2" s="6">
        <v>300</v>
      </c>
      <c r="E2" s="1" t="s">
        <v>90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Szellőztetőberendezések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2017-08-15T12:11:18Z</dcterms:created>
  <dcterms:modified xsi:type="dcterms:W3CDTF">2017-08-15T12:11:20Z</dcterms:modified>
  <cp:category/>
  <cp:version/>
  <cp:contentType/>
  <cp:contentStatus/>
</cp:coreProperties>
</file>