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120" yWindow="348" windowWidth="15480" windowHeight="11340" tabRatio="545" firstSheet="3" activeTab="3"/>
  </bookViews>
  <sheets>
    <sheet name="Péter" sheetId="1" state="hidden" r:id="rId1"/>
    <sheet name="Gyuri " sheetId="2" state="hidden" r:id="rId2"/>
    <sheet name="Használati leírás" sheetId="3" state="hidden" r:id="rId3"/>
    <sheet name="Becsült érték" sheetId="7" r:id="rId4"/>
  </sheets>
  <definedNames>
    <definedName name="Év">#REF!</definedName>
    <definedName name="igen_nem">#REF!</definedName>
    <definedName name="Negyedév">#REF!</definedName>
    <definedName name="_xlnm.Print_Titles" localSheetId="3">'Becsült érték'!$1:$3</definedName>
  </definedNames>
  <calcPr calcId="145621"/>
</workbook>
</file>

<file path=xl/calcChain.xml><?xml version="1.0" encoding="utf-8"?>
<calcChain xmlns="http://schemas.openxmlformats.org/spreadsheetml/2006/main">
  <c r="N21" i="2" l="1"/>
  <c r="P21" i="2"/>
  <c r="N22" i="2"/>
  <c r="N23" i="2"/>
  <c r="P23" i="2"/>
  <c r="N24" i="2"/>
  <c r="N25" i="2"/>
  <c r="P25" i="2"/>
  <c r="K5" i="1"/>
  <c r="M5" i="1"/>
  <c r="H5" i="1"/>
  <c r="C33" i="1"/>
  <c r="C32" i="1"/>
  <c r="C31" i="1"/>
  <c r="C30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J30" i="1"/>
  <c r="L30" i="1"/>
  <c r="J31" i="1"/>
  <c r="L31" i="1"/>
  <c r="J32" i="1"/>
  <c r="L32" i="1"/>
  <c r="J33" i="1"/>
  <c r="L33" i="1"/>
  <c r="J34" i="1"/>
  <c r="L34" i="1"/>
  <c r="J35" i="1"/>
  <c r="L35" i="1"/>
  <c r="A28" i="1"/>
  <c r="P22" i="2"/>
  <c r="P24" i="2"/>
  <c r="J21" i="2"/>
  <c r="J22" i="2"/>
  <c r="J23" i="2"/>
  <c r="J24" i="2"/>
  <c r="J25" i="2"/>
  <c r="J20" i="2"/>
  <c r="J26" i="2"/>
  <c r="N20" i="2"/>
  <c r="P20" i="2"/>
  <c r="G6" i="2"/>
  <c r="I6" i="2"/>
  <c r="K6" i="2"/>
  <c r="G7" i="2"/>
  <c r="I7" i="2"/>
  <c r="K7" i="2"/>
  <c r="G8" i="2"/>
  <c r="I8" i="2"/>
  <c r="K8" i="2"/>
  <c r="G9" i="2"/>
  <c r="I9" i="2"/>
  <c r="K9" i="2"/>
  <c r="G10" i="2"/>
  <c r="I10" i="2"/>
  <c r="K10" i="2"/>
  <c r="G11" i="2"/>
  <c r="I11" i="2"/>
  <c r="K11" i="2"/>
  <c r="G5" i="2"/>
  <c r="I5" i="2"/>
  <c r="K5" i="2"/>
  <c r="G21" i="2"/>
  <c r="G22" i="2"/>
  <c r="G23" i="2"/>
  <c r="G24" i="2"/>
  <c r="G25" i="2"/>
  <c r="E25" i="2"/>
  <c r="G20" i="2"/>
  <c r="C18" i="2"/>
  <c r="E23" i="2"/>
  <c r="E21" i="2"/>
  <c r="E20" i="2"/>
  <c r="E24" i="2"/>
  <c r="E22" i="2"/>
  <c r="M31" i="1"/>
  <c r="M32" i="1"/>
  <c r="M33" i="1"/>
  <c r="M34" i="1"/>
  <c r="M35" i="1"/>
  <c r="M30" i="1"/>
  <c r="Q20" i="2"/>
  <c r="Q21" i="2"/>
  <c r="Q22" i="2"/>
  <c r="Q23" i="2"/>
  <c r="Q24" i="2"/>
  <c r="Q25" i="2"/>
</calcChain>
</file>

<file path=xl/sharedStrings.xml><?xml version="1.0" encoding="utf-8"?>
<sst xmlns="http://schemas.openxmlformats.org/spreadsheetml/2006/main" count="415" uniqueCount="212">
  <si>
    <t>MINTA</t>
  </si>
  <si>
    <t>Mennyiség</t>
  </si>
  <si>
    <t>Cikkszám</t>
  </si>
  <si>
    <t>Utolsó beszerzési ár</t>
  </si>
  <si>
    <t xml:space="preserve">Ipari árindex </t>
  </si>
  <si>
    <t>sorszám</t>
  </si>
  <si>
    <t>cikkszám</t>
  </si>
  <si>
    <t xml:space="preserve"> utolsó számlázott ár Ft/unit</t>
  </si>
  <si>
    <t>utolsó számla éve</t>
  </si>
  <si>
    <t xml:space="preserve"> KSH termékcsoport: </t>
  </si>
  <si>
    <t>KSH iparági korrekció 2011-ig</t>
  </si>
  <si>
    <t>2011-es elvi ár</t>
  </si>
  <si>
    <t xml:space="preserve">szerződés tervezett időtartama: </t>
  </si>
  <si>
    <t>vas</t>
  </si>
  <si>
    <t>rúd</t>
  </si>
  <si>
    <t>lemez</t>
  </si>
  <si>
    <t>kürtő</t>
  </si>
  <si>
    <t>talpcsavar</t>
  </si>
  <si>
    <t>támoszlop</t>
  </si>
  <si>
    <t xml:space="preserve">huzal </t>
  </si>
  <si>
    <t>Segédanyagok (forrás  : Hálózati meghajtók \Tervezési és ..\ itt \ meg itt \ ksh.xls</t>
  </si>
  <si>
    <t xml:space="preserve"> %</t>
  </si>
  <si>
    <t>éves</t>
  </si>
  <si>
    <t>2011-ig</t>
  </si>
  <si>
    <t>fémtömegárú</t>
  </si>
  <si>
    <t xml:space="preserve">jövőbeli </t>
  </si>
  <si>
    <t>2011-14</t>
  </si>
  <si>
    <t>db</t>
  </si>
  <si>
    <t>szerződés alatti átlagos egységár</t>
  </si>
  <si>
    <t>tervezett érték</t>
  </si>
  <si>
    <t xml:space="preserve"> Gyur egy ötlete: hogy viszonyult az infáció a KSH iparágihoz</t>
  </si>
  <si>
    <t>infláció</t>
  </si>
  <si>
    <t>eltérés</t>
  </si>
  <si>
    <t xml:space="preserve">előjelzés </t>
  </si>
  <si>
    <t>inf</t>
  </si>
  <si>
    <t>iparág</t>
  </si>
  <si>
    <t xml:space="preserve"> szorzótényező …ig</t>
  </si>
  <si>
    <t>NEM TŐZSDEI CIKK !!!!!!</t>
  </si>
  <si>
    <t xml:space="preserve">Sorszám </t>
  </si>
  <si>
    <t>Megnevezés</t>
  </si>
  <si>
    <t>Ipari árindex alapján árkorrekció</t>
  </si>
  <si>
    <t>2011 Elvi ár</t>
  </si>
  <si>
    <t>Jövőbeli</t>
  </si>
  <si>
    <t>Várható egyságár</t>
  </si>
  <si>
    <t>Várható infláció</t>
  </si>
  <si>
    <t>i. árindex eltérés</t>
  </si>
  <si>
    <t>Ipari árindex</t>
  </si>
  <si>
    <t>B:\Főosztály közös\Árindexek</t>
  </si>
  <si>
    <t>Árindexek:</t>
  </si>
  <si>
    <t>NEM TŐZSDEI CIKKEK</t>
  </si>
  <si>
    <t>Árindexek</t>
  </si>
  <si>
    <t>Utolsó Beszerzés Éve</t>
  </si>
  <si>
    <t>Tervezettérték</t>
  </si>
  <si>
    <t xml:space="preserve">Tervezett érték és becsült érték  egységes számítási módszere - javaslat </t>
  </si>
  <si>
    <t xml:space="preserve">                 Beszerzéstervezési és Minőségbizt. Osztály </t>
  </si>
  <si>
    <t xml:space="preserve"> 1)  Ha tőzsdei cikk : a módszer nem használható, egyedi eleméz(ek) szükséges(ek)</t>
  </si>
  <si>
    <t xml:space="preserve">   </t>
  </si>
  <si>
    <t xml:space="preserve">pl: kőolaj és kőolajszármazékok, földgáz, energiahordozók, szinesfémek stb. </t>
  </si>
  <si>
    <t xml:space="preserve">       lépésben valorizálja a jövőbeli szerződés középidejére: </t>
  </si>
  <si>
    <t xml:space="preserve">            a) a megfelelően választott KSH ágazati árindexekkel korrigálja a mai állapotra</t>
  </si>
  <si>
    <t xml:space="preserve">            b) az inflációs előjelzéssel módosítja a  várható árat a jövőre nézve. </t>
  </si>
  <si>
    <t>Ehhez feltételezi, hogy az ágazati árindex és az infláció múlbeli viszonya kb. azonos</t>
  </si>
  <si>
    <t xml:space="preserve">   marad a jövőre is (azaz ha az aktuális ágazati áridex eddig átlagosan 2%-al volt az </t>
  </si>
  <si>
    <t xml:space="preserve">    infláció felett, akkor feltételezzük, hogy a jövőben is 2 %-al lesz felette). </t>
  </si>
  <si>
    <t xml:space="preserve">Megjegyzés: a szerződés futamidejének középidejére történő számítás azért javasolt (a szerződéses évekre </t>
  </si>
  <si>
    <t xml:space="preserve">           külön-külön történő számítás helyett), mert vélhetően a szerződésben lesz lehetősége a vállalkozónak</t>
  </si>
  <si>
    <t xml:space="preserve">           kb. évente árkorrekciót kérni (amely infláció-függő lesz) - s így a számítás egyszerűbb. </t>
  </si>
  <si>
    <t xml:space="preserve">           A kezdeményezés tárgya szerint kell az értékben domináns ágazatot kiválasztani (a beszerzési eljárá-</t>
  </si>
  <si>
    <t xml:space="preserve">           saink nagy részében ez egyértelműen megtehető). </t>
  </si>
  <si>
    <t xml:space="preserve">3.) A modell használata: </t>
  </si>
  <si>
    <t xml:space="preserve">  - az igény alapján ki kell választani a megfelelő KSH ágazati indexeket (kattints az "adatok megadása" fül I4 cellájára !!) </t>
  </si>
  <si>
    <t xml:space="preserve">  - az ottani adatokkal fel kell tölteni a "B" oszlop sárgával jelölt celláit </t>
  </si>
  <si>
    <t xml:space="preserve">  - hasonlóan: meg kell adni az inflációs előjelzést (szintén Y:\Főosztály közös\Árindexek alatt - rendszeresen frissítjük) </t>
  </si>
  <si>
    <t xml:space="preserve">          a "G" oszlop sárga celláiban  - kézzel beírva</t>
  </si>
  <si>
    <t xml:space="preserve">  - adjuk meg az Adatok megadása lapon a tervezett szerződés hatályának kezdő és végső éveit</t>
  </si>
  <si>
    <t xml:space="preserve"> - az utolsó adat megadása után a számítás munkalapon jobb-alsó sarokban a Tervezett érték és a Becsült érték máris</t>
  </si>
  <si>
    <t xml:space="preserve">     rendelkezésre áll !  </t>
  </si>
  <si>
    <t xml:space="preserve">  Nem megengedett a modell módosítása (a koncepció jóváhagyását követően térek ki arra, hogy lehet tetszőleges sorszámú</t>
  </si>
  <si>
    <t xml:space="preserve">Az adatok csak példák !!! </t>
  </si>
  <si>
    <t xml:space="preserve">  - tegyük fel, a "számítás" munkalapon a sárgával jelölt oszlopokban az adatok megvannak (ez maga az igény - MBEO kezeli)</t>
  </si>
  <si>
    <t>2011. aug. 2</t>
  </si>
  <si>
    <t xml:space="preserve">                                                                  terméket felvinni a "Számítás" munkalapra) </t>
  </si>
  <si>
    <r>
      <t xml:space="preserve"> 2) Ha nem tőzsdei cikk: a módszer használható. </t>
    </r>
    <r>
      <rPr>
        <sz val="10"/>
        <color indexed="10"/>
        <rFont val="Arial"/>
        <family val="2"/>
        <charset val="238"/>
      </rPr>
      <t>Az elve</t>
    </r>
    <r>
      <rPr>
        <sz val="10"/>
        <rFont val="Arial"/>
        <family val="2"/>
        <charset val="238"/>
      </rPr>
      <t>: az utolsó számlázott SAP árat két</t>
    </r>
  </si>
  <si>
    <t>RAL szám</t>
  </si>
  <si>
    <t>Kiszerelés</t>
  </si>
  <si>
    <t>20 literes</t>
  </si>
  <si>
    <t>Többcélú nitróhígitó</t>
  </si>
  <si>
    <t>liter</t>
  </si>
  <si>
    <t>5 literes</t>
  </si>
  <si>
    <t>Poliuretán karosszéria tömitő massza 1 komponenses</t>
  </si>
  <si>
    <t>N 12.10.1</t>
  </si>
  <si>
    <t>Takarószalag</t>
  </si>
  <si>
    <t>30 mm</t>
  </si>
  <si>
    <t>50 mm</t>
  </si>
  <si>
    <t>Top tapasz</t>
  </si>
  <si>
    <t>kg</t>
  </si>
  <si>
    <t xml:space="preserve">15 kg-os </t>
  </si>
  <si>
    <t>PE kitt</t>
  </si>
  <si>
    <t>Polieszter gyanta alapú szórótapasz 2 komponenses</t>
  </si>
  <si>
    <t xml:space="preserve">4CR 2500 </t>
  </si>
  <si>
    <t>Füller edző</t>
  </si>
  <si>
    <t>4CR 2500 3106</t>
  </si>
  <si>
    <t>6018</t>
  </si>
  <si>
    <t>10 literes</t>
  </si>
  <si>
    <t>4 literes</t>
  </si>
  <si>
    <t>VOLVO 7700 autóbuszhoz</t>
  </si>
  <si>
    <t>202</t>
  </si>
  <si>
    <t>18.</t>
  </si>
  <si>
    <t>30.</t>
  </si>
  <si>
    <t>32.</t>
  </si>
  <si>
    <t>31.</t>
  </si>
  <si>
    <t>10.</t>
  </si>
  <si>
    <t>24.</t>
  </si>
  <si>
    <t>21.</t>
  </si>
  <si>
    <t>23.</t>
  </si>
  <si>
    <t>8.</t>
  </si>
  <si>
    <t>22.</t>
  </si>
  <si>
    <t>13.</t>
  </si>
  <si>
    <t>14.</t>
  </si>
  <si>
    <t>15.</t>
  </si>
  <si>
    <t>16.</t>
  </si>
  <si>
    <t>17.</t>
  </si>
  <si>
    <t>19.</t>
  </si>
  <si>
    <t>35.</t>
  </si>
  <si>
    <t>36.</t>
  </si>
  <si>
    <t>37.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</si>
  <si>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</si>
  <si>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</si>
  <si>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</si>
  <si>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</si>
  <si>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</si>
  <si>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</si>
  <si>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</si>
  <si>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</si>
  <si>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</si>
  <si>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26.</t>
  </si>
  <si>
    <t>29.</t>
  </si>
  <si>
    <t>1.</t>
  </si>
  <si>
    <t>34.</t>
  </si>
  <si>
    <t>25.</t>
  </si>
  <si>
    <t>27.</t>
  </si>
  <si>
    <t>28.</t>
  </si>
  <si>
    <t>33.</t>
  </si>
  <si>
    <t>20.</t>
  </si>
  <si>
    <t>Ssz.</t>
  </si>
  <si>
    <t>Me</t>
  </si>
  <si>
    <t>I. rész: Villamos járművekhez festékek és segédanyagok</t>
  </si>
  <si>
    <t>II. rész: Autóbusz és Trolibusz járművekhez festékek és segédanyagok</t>
  </si>
  <si>
    <t>III. rész: Metró járművekhez festékek és segédanyagok</t>
  </si>
  <si>
    <t>Omnibus A 200 magasfényű 1 komponenses fedőfesték sárga, vagy ezzel megegyező minőség</t>
  </si>
  <si>
    <t>Omnibus A 200 magasfényű  1 komponenses fedőfesték szürke, vagy ezzel megegyező minőség</t>
  </si>
  <si>
    <t>Omnibus A 200 magasfényű 1 komponenses fedőfesték mogyoró, vagy ezzel megegyező minőség</t>
  </si>
  <si>
    <t>Omnibus A 201 selyemfényű 1 komponenses fedőfesték piros, vagy ezzel megegyező minőség</t>
  </si>
  <si>
    <t>Omnibus A 201 selyemfényű 1 komponenses fedőfesték fehér, vagy ezzel megegyező minőség</t>
  </si>
  <si>
    <t>Omnibus A 201 selyíemfényű 1 komponenses fedőfesték fekete, vagy ezzel megegyező minőség</t>
  </si>
  <si>
    <t>Omnibus A 200 magasfényű 1 komponenses fedőfesték fekete, vagy ezzel megegyező minőség</t>
  </si>
  <si>
    <t>Omnibus A 201 selyemfényű 1 komponenses fedőfesték zöld, vagy ezzel megegyező minőség</t>
  </si>
  <si>
    <t>Omnibus A 201 selyemfényű 1 komponenses fedőfesték barna, vagy ezzel megegyező minőség</t>
  </si>
  <si>
    <t>Omnibus A 201 selyemfényű 1 komponenses fedőfesték sárga, vagy ezzel megegyező minőség</t>
  </si>
  <si>
    <t>Omnibus A 201 selyemfényű 1 komponenses fedőfest szürke, vagy ezzel megegyező minőség</t>
  </si>
  <si>
    <t>Omnibus PUR magasfényű 2 komponenses fedőfesték sárga, vagy ezzel megegyező minőség</t>
  </si>
  <si>
    <t>Omnibus PUR magasfényű 2 komponenses fedőfesték fekete, vagy ezzel megegyező minőség</t>
  </si>
  <si>
    <t>Omnibus PUR MF B edző fedőfestékhez, vagy ezzel megegyező minőség</t>
  </si>
  <si>
    <t>Polieszter szórógitt</t>
  </si>
  <si>
    <t>Omnibus A 200 magasfényű 1 komponenses fedőfesték fehér, vagy ezzel megegyező minőség</t>
  </si>
  <si>
    <t>Omnibus A 200 magasfényű 1 komponenses fedőfesték szürke, vagy ezzel megegyező minőség</t>
  </si>
  <si>
    <t>Omnibus PUR TR szürke villamos lépcső festék, vagy ezzel megegyező minőség</t>
  </si>
  <si>
    <t>Omnibus A 201 selyemfényű 1 komponenses fedőfesték naracssárga, vagy ezzel megegyező minőség</t>
  </si>
  <si>
    <t>Omnibus PUR TR struktúralakk lépcső festék, vagy ezzel megegyező minőség</t>
  </si>
  <si>
    <t>Helios 2 komponenses kitt-edző, vagy ezzel megegyező minőség</t>
  </si>
  <si>
    <t>Omnibus A 201 selyemfényű 1 komponenses fedőfesték beige, vagy ezzel megegyező minőség</t>
  </si>
  <si>
    <t>Omnibus A 200 magasfényű 1 komponenses fedőfest beige, vagy ezzel megegyező minőség</t>
  </si>
  <si>
    <t>Prozink 2000 1 komponenses korrózióvédő matt festék, vagy ezzel megegyező minőség</t>
  </si>
  <si>
    <t>Tixotrop Klorotex zománc festék, vagy ezzel megegyező minőség</t>
  </si>
  <si>
    <t>Tixotrop Klorotex hígító, vagy ezzel megegyező minőség</t>
  </si>
  <si>
    <t>Omnibus PUR MF A fedőfesték magasfényű zöld 2 komponenses, vagy ezzel megegyező minőség</t>
  </si>
  <si>
    <t>Omnibus PUR MF A fedőfesték magasfényű kék 2 komponenses, vagy ezzel megegyező minőség</t>
  </si>
  <si>
    <t>Omnibus PUR MF A fedőfesték magasfényű szürke 2 komponenses, vagy ezzel megegyező minőség</t>
  </si>
  <si>
    <t>Omnibus PUR MF A fedőfesték magasfényű piros 2 komponenses, vagy ezzel megegyező minőség</t>
  </si>
  <si>
    <t>Omnibus PUR MF A fedőfesték magasfényű fehér 2 komponenses, vagy ezzel megegyező minőség</t>
  </si>
  <si>
    <t>Omnibus PUR MF A fedőfesték selyemfény fekete 2 komponenses, vagy ezzel megegyező minőség</t>
  </si>
  <si>
    <t>Omnibus EB-50/T-50x70, 2 komponenses alapozó,  vagy ezzel megegyező minőség</t>
  </si>
  <si>
    <t>Omnibus PUR MF A fedőfesték magasfényű fekete 2 komponenses, vagy ezzel megegyező minőség</t>
  </si>
  <si>
    <t>Omnibus pur W "A" vizesbázisú fedőfesték zöld, vagy ezzel megegyező minőség</t>
  </si>
  <si>
    <t>Omnibus pur W" A" vizesbázisú fedőfesték kék, vagy ezzel megegyező minőség</t>
  </si>
  <si>
    <t>Omnibus pur W A vizesbázisú fedőfesték piros, vagy ezzel megegyező minőség</t>
  </si>
  <si>
    <t>Omnibus pur W A vizesbázisú fedőfesték szürke, vagy ezzel megegyező minőség</t>
  </si>
  <si>
    <t>Omnibus pur W A vizesbázisú fedőfesték fehér, vagy ezzel megegyező minőség</t>
  </si>
  <si>
    <t>Omnibus pur W A vizesbázisú fedőfesték fekete, vagy ezzel megegyező minőség</t>
  </si>
  <si>
    <t>Omnibus pur W B vizesbázisú edző, vagy ezzel megegyező minőség</t>
  </si>
  <si>
    <t>Mipa javitó spray kék, vagy ezzel megegyező minőség</t>
  </si>
  <si>
    <t>Szóró kitt Füller</t>
  </si>
  <si>
    <t>Omnibus A 201 SF fedőfesték narancssárga 1 komponenses, vagy ezzel megegyező minőség</t>
  </si>
  <si>
    <t>Omnibus PUR MF A magasfényű fedőfesték sárga 2 komponenses, vagy ezzel megegyező minőség</t>
  </si>
  <si>
    <t>Omnibusz edző sky blue fedőfestékhez, vagy ezzel megegyező minőség</t>
  </si>
  <si>
    <t>Omnibus PUR TR magasfényű 2 komponenses fedőlakk, vagy ezzel megegyező minőség</t>
  </si>
  <si>
    <t>Klorotex közbenső szürke, vagy ezzel megegyező minőség</t>
  </si>
  <si>
    <t>Klorotex higító Tixotrop, vagy ezzel megegyező minőség</t>
  </si>
  <si>
    <t>Többcélú nitró higító</t>
  </si>
  <si>
    <t xml:space="preserve">EVOMIX Acryl fedőfesték magasfényű kék 2 komponenses, vagy ezzel megegyező minőség </t>
  </si>
  <si>
    <t>EVOMIX Acryl fedőfesték magasfényű szürke 2 komponenses, vagy ezzel megegyező minőség</t>
  </si>
  <si>
    <t>Herberts Multimix kolor edző fedőfesthez, vagy ezzel megegyező minőség</t>
  </si>
  <si>
    <t>Omnibusz fedőfesték magasfényű sky blue, vagy ezzel megegyező minőség</t>
  </si>
  <si>
    <t xml:space="preserve">Omnibus A 200 fedőfesték magasfényű sárga 1 komponenses, vagy ezzel megegyező minőség </t>
  </si>
  <si>
    <t xml:space="preserve">Omnibus A 200 fedőfesték magasfényű mogyoró 1 komponenses, vagy ezzel megegyező minőség </t>
  </si>
  <si>
    <t xml:space="preserve">Omnibus A 200 fedőfesték magasfényű szürke 1 komponenses, vagy ezzel megegyező minőség </t>
  </si>
  <si>
    <t>Omnibus A 201 fedőfesték selyemfényű fekete 1 komponenses, vagy ezzel megegyező minőség</t>
  </si>
  <si>
    <t>Omnibus A 201 fedőfesték selyemfényű fehér 1 komponenses, vagy ezzel megegyező minőség</t>
  </si>
  <si>
    <t xml:space="preserve">Omnibus A 200 fedőfesték magasfényű fehér 1 komponenses, vagy ezzel megegyező minőség </t>
  </si>
  <si>
    <t>Omnibus A 201 fedőfesték selyemfényű beige 1 komponenses, vagy ezzel megegyező minőség</t>
  </si>
  <si>
    <t>Omnibus A 200 fedőfesték magasfényű beige 1 komponenses, vagy ezzel megegyező minőség</t>
  </si>
  <si>
    <t xml:space="preserve">A beszerzés tárgyának meghatározása a 310/2011 (XII. 23) Kormányrendelet 26. § (3) bekezdés figyelembevételével történt a beszerzendő termékek jellegének egyértelmű meghatározása érdekében.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</si>
</sst>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20" fillId="0" borderId="0"/>
    <xf numFmtId="0" fontId="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Border="1"/>
    <xf numFmtId="0" fontId="0" fillId="2" borderId="0" xfId="0" applyFill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/>
    <xf numFmtId="0" fontId="7" fillId="0" borderId="0" xfId="0" applyFont="1"/>
    <xf numFmtId="164" fontId="0" fillId="0" borderId="0" xfId="0" applyNumberFormat="1"/>
    <xf numFmtId="1" fontId="0" fillId="0" borderId="0" xfId="0" applyNumberFormat="1"/>
    <xf numFmtId="164" fontId="8" fillId="0" borderId="0" xfId="0" applyNumberFormat="1" applyFont="1"/>
    <xf numFmtId="2" fontId="8" fillId="0" borderId="0" xfId="0" applyNumberFormat="1" applyFont="1"/>
    <xf numFmtId="3" fontId="0" fillId="0" borderId="0" xfId="0" applyNumberFormat="1"/>
    <xf numFmtId="0" fontId="9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/>
    <xf numFmtId="0" fontId="12" fillId="0" borderId="0" xfId="2" applyAlignment="1" applyProtection="1"/>
    <xf numFmtId="10" fontId="0" fillId="0" borderId="0" xfId="0" applyNumberFormat="1"/>
    <xf numFmtId="0" fontId="13" fillId="0" borderId="13" xfId="4" applyFont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13" fillId="0" borderId="13" xfId="4" applyFont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17" fillId="3" borderId="13" xfId="3" applyFont="1" applyFill="1" applyBorder="1" applyAlignment="1">
      <alignment horizontal="center" vertical="center" wrapText="1"/>
    </xf>
    <xf numFmtId="0" fontId="16" fillId="3" borderId="13" xfId="3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13" fillId="0" borderId="13" xfId="4" applyFont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3" fillId="0" borderId="13" xfId="4" applyNumberFormat="1" applyFont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6" fillId="3" borderId="15" xfId="3" applyFont="1" applyFill="1" applyBorder="1" applyAlignment="1">
      <alignment horizontal="center" vertical="center" wrapText="1"/>
    </xf>
    <xf numFmtId="0" fontId="15" fillId="0" borderId="14" xfId="0" applyFont="1" applyBorder="1"/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14">
    <cellStyle name="Ezres 2" xfId="1"/>
    <cellStyle name="Ezres 2 2" xfId="10"/>
    <cellStyle name="Hivatkozás" xfId="2" builtinId="8"/>
    <cellStyle name="Normál" xfId="0" builtinId="0"/>
    <cellStyle name="Normál 2" xfId="4"/>
    <cellStyle name="Normál 2 2" xfId="8"/>
    <cellStyle name="Normál 3" xfId="6"/>
    <cellStyle name="Normál 3 2" xfId="9"/>
    <cellStyle name="Normál 3 2 2" xfId="12"/>
    <cellStyle name="Normál 4" xfId="13"/>
    <cellStyle name="Normal_CPI_net" xfId="7"/>
    <cellStyle name="Normál_Munka1" xfId="3"/>
    <cellStyle name="Pénznem 2" xfId="5"/>
    <cellStyle name="Százalék 2" xfId="11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cfs01\GazdasagiIg\Beszerzesi_Foosztaly\F&#337;oszt&#225;ly%20k&#246;z&#246;s\&#193;rindex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E22" sqref="E22"/>
    </sheetView>
  </sheetViews>
  <sheetFormatPr defaultRowHeight="13.2" x14ac:dyDescent="0.25"/>
  <cols>
    <col min="1" max="1" width="11.5546875" bestFit="1" customWidth="1"/>
    <col min="2" max="2" width="12.6640625" customWidth="1"/>
    <col min="3" max="3" width="23.109375" customWidth="1"/>
    <col min="4" max="4" width="16" customWidth="1"/>
    <col min="5" max="6" width="14.44140625" customWidth="1"/>
    <col min="7" max="7" width="17.109375" customWidth="1"/>
    <col min="8" max="8" width="15.109375" customWidth="1"/>
    <col min="9" max="9" width="14.109375" customWidth="1"/>
    <col min="10" max="10" width="11.6640625" customWidth="1"/>
    <col min="11" max="11" width="15.44140625" customWidth="1"/>
    <col min="12" max="12" width="19" customWidth="1"/>
    <col min="13" max="13" width="11" customWidth="1"/>
    <col min="14" max="14" width="18" customWidth="1"/>
    <col min="15" max="15" width="19" customWidth="1"/>
  </cols>
  <sheetData>
    <row r="1" spans="1:27" ht="22.8" x14ac:dyDescent="0.4">
      <c r="B1" s="3" t="s">
        <v>0</v>
      </c>
      <c r="J1" s="3"/>
      <c r="K1" s="1"/>
      <c r="N1" s="4"/>
      <c r="O1" s="4"/>
      <c r="P1" s="4"/>
    </row>
    <row r="2" spans="1:27" ht="17.399999999999999" x14ac:dyDescent="0.3">
      <c r="D2" s="36" t="s">
        <v>49</v>
      </c>
      <c r="E2" s="36"/>
      <c r="F2" s="36"/>
      <c r="N2" s="4"/>
      <c r="O2" s="4"/>
      <c r="P2" s="4"/>
    </row>
    <row r="3" spans="1:27" ht="13.8" thickBot="1" x14ac:dyDescent="0.3">
      <c r="N3" s="40"/>
      <c r="O3" s="40"/>
      <c r="P3" s="40"/>
    </row>
    <row r="4" spans="1:27" ht="77.25" customHeight="1" thickBot="1" x14ac:dyDescent="0.35">
      <c r="A4" s="39" t="s">
        <v>38</v>
      </c>
      <c r="B4" s="28" t="s">
        <v>2</v>
      </c>
      <c r="C4" s="29" t="s">
        <v>1</v>
      </c>
      <c r="D4" s="29" t="s">
        <v>39</v>
      </c>
      <c r="E4" s="30" t="s">
        <v>3</v>
      </c>
      <c r="F4" s="30" t="s">
        <v>51</v>
      </c>
      <c r="G4" s="31" t="s">
        <v>4</v>
      </c>
      <c r="H4" s="32" t="s">
        <v>40</v>
      </c>
      <c r="I4" s="33" t="s">
        <v>41</v>
      </c>
      <c r="J4" s="38" t="s">
        <v>42</v>
      </c>
      <c r="K4" s="34" t="s">
        <v>43</v>
      </c>
      <c r="L4" s="32" t="s">
        <v>1</v>
      </c>
      <c r="M4" s="33" t="s">
        <v>52</v>
      </c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40"/>
      <c r="B5" s="40"/>
      <c r="C5" s="40"/>
      <c r="D5" s="40"/>
      <c r="E5" s="40"/>
      <c r="F5" s="40"/>
      <c r="G5" s="40"/>
      <c r="H5" s="40">
        <f>E5*G5</f>
        <v>0</v>
      </c>
      <c r="I5" s="40"/>
      <c r="J5" s="40"/>
      <c r="K5" s="40">
        <f>I5*J5</f>
        <v>0</v>
      </c>
      <c r="L5" s="40"/>
      <c r="M5" s="40">
        <f>K5*L5</f>
        <v>0</v>
      </c>
      <c r="N5" s="40"/>
      <c r="O5" s="40"/>
      <c r="P5" s="40"/>
    </row>
    <row r="6" spans="1:27" x14ac:dyDescent="0.25">
      <c r="A6" s="40"/>
      <c r="B6" s="40"/>
      <c r="C6" s="40"/>
      <c r="D6" s="40"/>
      <c r="E6" s="42"/>
      <c r="F6" s="42"/>
      <c r="G6" s="40"/>
      <c r="H6" s="40">
        <f t="shared" ref="H6:H21" si="0">E6*G6</f>
        <v>0</v>
      </c>
      <c r="I6" s="40"/>
      <c r="J6" s="40"/>
      <c r="K6" s="40">
        <f t="shared" ref="K6:K21" si="1">I6*J6</f>
        <v>0</v>
      </c>
      <c r="L6" s="40"/>
      <c r="M6" s="40">
        <f t="shared" ref="M6:M21" si="2">K6*L6</f>
        <v>0</v>
      </c>
      <c r="N6" s="40"/>
      <c r="O6" s="40"/>
      <c r="P6" s="40"/>
    </row>
    <row r="7" spans="1:27" x14ac:dyDescent="0.25">
      <c r="A7" s="40"/>
      <c r="B7" s="40"/>
      <c r="C7" s="40"/>
      <c r="D7" s="40"/>
      <c r="E7" s="42"/>
      <c r="F7" s="42"/>
      <c r="G7" s="40"/>
      <c r="H7" s="40">
        <f t="shared" si="0"/>
        <v>0</v>
      </c>
      <c r="I7" s="40"/>
      <c r="J7" s="40"/>
      <c r="K7" s="40">
        <f t="shared" si="1"/>
        <v>0</v>
      </c>
      <c r="L7" s="40"/>
      <c r="M7" s="40">
        <f t="shared" si="2"/>
        <v>0</v>
      </c>
      <c r="N7" s="40"/>
      <c r="O7" s="40"/>
      <c r="P7" s="40"/>
    </row>
    <row r="8" spans="1:27" x14ac:dyDescent="0.25">
      <c r="A8" s="40"/>
      <c r="B8" s="40"/>
      <c r="C8" s="40"/>
      <c r="D8" s="40"/>
      <c r="E8" s="42"/>
      <c r="F8" s="42"/>
      <c r="G8" s="40"/>
      <c r="H8" s="40">
        <f t="shared" si="0"/>
        <v>0</v>
      </c>
      <c r="I8" s="40"/>
      <c r="J8" s="40"/>
      <c r="K8" s="40">
        <f t="shared" si="1"/>
        <v>0</v>
      </c>
      <c r="L8" s="40"/>
      <c r="M8" s="40">
        <f t="shared" si="2"/>
        <v>0</v>
      </c>
      <c r="N8" s="40"/>
      <c r="O8" s="40"/>
      <c r="P8" s="40"/>
    </row>
    <row r="9" spans="1:27" x14ac:dyDescent="0.25">
      <c r="A9" s="40"/>
      <c r="B9" s="40"/>
      <c r="C9" s="40"/>
      <c r="D9" s="40"/>
      <c r="E9" s="42"/>
      <c r="F9" s="42"/>
      <c r="G9" s="40"/>
      <c r="H9" s="40">
        <f t="shared" si="0"/>
        <v>0</v>
      </c>
      <c r="I9" s="40"/>
      <c r="J9" s="40"/>
      <c r="K9" s="40">
        <f t="shared" si="1"/>
        <v>0</v>
      </c>
      <c r="L9" s="40"/>
      <c r="M9" s="40">
        <f t="shared" si="2"/>
        <v>0</v>
      </c>
      <c r="N9" s="40"/>
      <c r="O9" s="40"/>
      <c r="P9" s="40"/>
    </row>
    <row r="10" spans="1:27" x14ac:dyDescent="0.25">
      <c r="A10" s="40"/>
      <c r="B10" s="40"/>
      <c r="C10" s="40"/>
      <c r="D10" s="40"/>
      <c r="E10" s="42"/>
      <c r="F10" s="42"/>
      <c r="G10" s="40"/>
      <c r="H10" s="40">
        <f t="shared" si="0"/>
        <v>0</v>
      </c>
      <c r="I10" s="40"/>
      <c r="J10" s="40"/>
      <c r="K10" s="40">
        <f t="shared" si="1"/>
        <v>0</v>
      </c>
      <c r="L10" s="40"/>
      <c r="M10" s="40">
        <f t="shared" si="2"/>
        <v>0</v>
      </c>
      <c r="N10" s="40"/>
      <c r="O10" s="40"/>
      <c r="P10" s="40"/>
    </row>
    <row r="11" spans="1:27" x14ac:dyDescent="0.25">
      <c r="A11" s="40"/>
      <c r="B11" s="40"/>
      <c r="C11" s="40"/>
      <c r="D11" s="40"/>
      <c r="E11" s="42"/>
      <c r="F11" s="42"/>
      <c r="G11" s="40"/>
      <c r="H11" s="40">
        <f t="shared" si="0"/>
        <v>0</v>
      </c>
      <c r="I11" s="41"/>
      <c r="J11" s="40"/>
      <c r="K11" s="40">
        <f t="shared" si="1"/>
        <v>0</v>
      </c>
      <c r="L11" s="40"/>
      <c r="M11" s="40">
        <f t="shared" si="2"/>
        <v>0</v>
      </c>
      <c r="N11" s="40"/>
      <c r="O11" s="40"/>
      <c r="P11" s="40"/>
    </row>
    <row r="12" spans="1:27" x14ac:dyDescent="0.25">
      <c r="A12" s="40"/>
      <c r="B12" s="40"/>
      <c r="C12" s="40"/>
      <c r="D12" s="40"/>
      <c r="E12" s="42"/>
      <c r="F12" s="42"/>
      <c r="G12" s="40"/>
      <c r="H12" s="40">
        <f t="shared" si="0"/>
        <v>0</v>
      </c>
      <c r="I12" s="41"/>
      <c r="J12" s="40"/>
      <c r="K12" s="40">
        <f t="shared" si="1"/>
        <v>0</v>
      </c>
      <c r="L12" s="40"/>
      <c r="M12" s="40">
        <f t="shared" si="2"/>
        <v>0</v>
      </c>
      <c r="N12" s="40"/>
      <c r="O12" s="40"/>
      <c r="P12" s="40"/>
    </row>
    <row r="13" spans="1:27" x14ac:dyDescent="0.25">
      <c r="A13" s="40"/>
      <c r="B13" s="40"/>
      <c r="C13" s="40"/>
      <c r="D13" s="40"/>
      <c r="E13" s="42"/>
      <c r="F13" s="42"/>
      <c r="G13" s="40"/>
      <c r="H13" s="40">
        <f t="shared" si="0"/>
        <v>0</v>
      </c>
      <c r="I13" s="41"/>
      <c r="J13" s="40"/>
      <c r="K13" s="40">
        <f t="shared" si="1"/>
        <v>0</v>
      </c>
      <c r="L13" s="40"/>
      <c r="M13" s="40">
        <f t="shared" si="2"/>
        <v>0</v>
      </c>
      <c r="N13" s="40"/>
      <c r="O13" s="40"/>
      <c r="P13" s="40"/>
    </row>
    <row r="14" spans="1:27" x14ac:dyDescent="0.25">
      <c r="A14" s="40"/>
      <c r="B14" s="40"/>
      <c r="C14" s="40"/>
      <c r="D14" s="40"/>
      <c r="E14" s="42"/>
      <c r="F14" s="42"/>
      <c r="G14" s="40"/>
      <c r="H14" s="40">
        <f t="shared" si="0"/>
        <v>0</v>
      </c>
      <c r="I14" s="41"/>
      <c r="J14" s="40"/>
      <c r="K14" s="40">
        <f t="shared" si="1"/>
        <v>0</v>
      </c>
      <c r="L14" s="40"/>
      <c r="M14" s="40">
        <f t="shared" si="2"/>
        <v>0</v>
      </c>
      <c r="N14" s="40"/>
      <c r="O14" s="40"/>
      <c r="P14" s="40"/>
    </row>
    <row r="15" spans="1:27" x14ac:dyDescent="0.25">
      <c r="A15" s="40"/>
      <c r="B15" s="40"/>
      <c r="C15" s="40"/>
      <c r="D15" s="40"/>
      <c r="E15" s="42"/>
      <c r="F15" s="42"/>
      <c r="G15" s="40"/>
      <c r="H15" s="40">
        <f t="shared" si="0"/>
        <v>0</v>
      </c>
      <c r="I15" s="41"/>
      <c r="J15" s="40"/>
      <c r="K15" s="40">
        <f t="shared" si="1"/>
        <v>0</v>
      </c>
      <c r="L15" s="40"/>
      <c r="M15" s="40">
        <f t="shared" si="2"/>
        <v>0</v>
      </c>
      <c r="N15" s="40"/>
      <c r="O15" s="40"/>
      <c r="P15" s="40"/>
    </row>
    <row r="16" spans="1:27" x14ac:dyDescent="0.25">
      <c r="A16" s="40"/>
      <c r="B16" s="40"/>
      <c r="C16" s="40"/>
      <c r="D16" s="40"/>
      <c r="E16" s="42"/>
      <c r="F16" s="42"/>
      <c r="G16" s="40"/>
      <c r="H16" s="40">
        <f t="shared" si="0"/>
        <v>0</v>
      </c>
      <c r="I16" s="41"/>
      <c r="J16" s="40"/>
      <c r="K16" s="40">
        <f t="shared" si="1"/>
        <v>0</v>
      </c>
      <c r="L16" s="40"/>
      <c r="M16" s="40">
        <f t="shared" si="2"/>
        <v>0</v>
      </c>
      <c r="N16" s="40"/>
      <c r="O16" s="40"/>
      <c r="P16" s="40"/>
    </row>
    <row r="17" spans="1:16" x14ac:dyDescent="0.25">
      <c r="A17" s="40"/>
      <c r="B17" s="40"/>
      <c r="C17" s="40"/>
      <c r="D17" s="40"/>
      <c r="E17" s="40"/>
      <c r="F17" s="40"/>
      <c r="G17" s="40"/>
      <c r="H17" s="40">
        <f t="shared" si="0"/>
        <v>0</v>
      </c>
      <c r="I17" s="40"/>
      <c r="J17" s="40"/>
      <c r="K17" s="40">
        <f t="shared" si="1"/>
        <v>0</v>
      </c>
      <c r="L17" s="40"/>
      <c r="M17" s="40">
        <f t="shared" si="2"/>
        <v>0</v>
      </c>
      <c r="N17" s="40"/>
      <c r="O17" s="40"/>
      <c r="P17" s="40"/>
    </row>
    <row r="18" spans="1:16" x14ac:dyDescent="0.25">
      <c r="H18" s="40">
        <f t="shared" si="0"/>
        <v>0</v>
      </c>
      <c r="K18" s="40">
        <f t="shared" si="1"/>
        <v>0</v>
      </c>
      <c r="M18" s="40">
        <f t="shared" si="2"/>
        <v>0</v>
      </c>
    </row>
    <row r="19" spans="1:16" x14ac:dyDescent="0.25">
      <c r="H19" s="40">
        <f t="shared" si="0"/>
        <v>0</v>
      </c>
      <c r="K19" s="40">
        <f t="shared" si="1"/>
        <v>0</v>
      </c>
      <c r="M19" s="40">
        <f t="shared" si="2"/>
        <v>0</v>
      </c>
    </row>
    <row r="20" spans="1:16" x14ac:dyDescent="0.25">
      <c r="H20" s="40">
        <f t="shared" si="0"/>
        <v>0</v>
      </c>
      <c r="K20" s="40">
        <f t="shared" si="1"/>
        <v>0</v>
      </c>
      <c r="M20" s="40">
        <f t="shared" si="2"/>
        <v>0</v>
      </c>
    </row>
    <row r="21" spans="1:16" x14ac:dyDescent="0.25">
      <c r="H21" s="40">
        <f t="shared" si="0"/>
        <v>0</v>
      </c>
      <c r="K21" s="40">
        <f t="shared" si="1"/>
        <v>0</v>
      </c>
      <c r="M21" s="40">
        <f t="shared" si="2"/>
        <v>0</v>
      </c>
    </row>
    <row r="22" spans="1:16" x14ac:dyDescent="0.25">
      <c r="A22" s="35" t="s">
        <v>48</v>
      </c>
      <c r="B22" t="s">
        <v>47</v>
      </c>
      <c r="E22" s="44" t="s">
        <v>50</v>
      </c>
      <c r="F22" s="44"/>
      <c r="H22" s="40"/>
      <c r="K22" s="40"/>
      <c r="M22" s="40"/>
    </row>
    <row r="23" spans="1:16" ht="14.4" x14ac:dyDescent="0.3">
      <c r="E23" s="43"/>
      <c r="F23" s="43"/>
    </row>
    <row r="26" spans="1:16" x14ac:dyDescent="0.25">
      <c r="A26" s="4"/>
      <c r="B26" s="4"/>
      <c r="C26" s="4"/>
      <c r="D26" s="4"/>
      <c r="E26" s="4"/>
      <c r="F26" s="4"/>
      <c r="G26" t="s">
        <v>30</v>
      </c>
    </row>
    <row r="27" spans="1:16" x14ac:dyDescent="0.25">
      <c r="A27" s="4"/>
      <c r="B27" s="4"/>
      <c r="C27" s="4"/>
      <c r="D27" s="4"/>
      <c r="E27" s="4"/>
      <c r="F27" s="4"/>
      <c r="G27" s="4"/>
      <c r="H27" s="4"/>
    </row>
    <row r="28" spans="1:16" x14ac:dyDescent="0.25">
      <c r="A28" s="4">
        <f>E12</f>
        <v>0</v>
      </c>
      <c r="B28" s="14" t="s">
        <v>21</v>
      </c>
      <c r="C28" s="4"/>
      <c r="D28" s="4"/>
      <c r="E28" s="4" t="s">
        <v>46</v>
      </c>
      <c r="F28" s="4"/>
      <c r="G28" t="s">
        <v>45</v>
      </c>
      <c r="H28" t="s">
        <v>33</v>
      </c>
      <c r="I28" t="s">
        <v>44</v>
      </c>
      <c r="J28" t="s">
        <v>35</v>
      </c>
    </row>
    <row r="29" spans="1:16" x14ac:dyDescent="0.25">
      <c r="A29" s="4"/>
      <c r="B29" s="4" t="s">
        <v>22</v>
      </c>
      <c r="C29" s="4" t="s">
        <v>23</v>
      </c>
      <c r="D29" s="4"/>
      <c r="E29" s="4"/>
      <c r="F29" s="4"/>
      <c r="L29" s="8"/>
      <c r="M29" t="s">
        <v>36</v>
      </c>
    </row>
    <row r="30" spans="1:16" x14ac:dyDescent="0.25">
      <c r="A30" s="4">
        <v>2006</v>
      </c>
      <c r="B30" s="15">
        <v>3.9</v>
      </c>
      <c r="C30" s="16">
        <f>D31*D31*D32*D33*D34</f>
        <v>1.3527143651231999</v>
      </c>
      <c r="D30" s="4">
        <v>1.0389999999999999</v>
      </c>
      <c r="E30" s="4"/>
      <c r="F30" s="4"/>
      <c r="H30">
        <v>2012</v>
      </c>
      <c r="I30" s="6">
        <v>3.4</v>
      </c>
      <c r="J30" s="22">
        <f>I30+G36</f>
        <v>3.4</v>
      </c>
      <c r="L30">
        <f t="shared" ref="L30:L35" si="3">(100+J30)/100</f>
        <v>1.034</v>
      </c>
      <c r="M30" s="25">
        <f>L30</f>
        <v>1.034</v>
      </c>
    </row>
    <row r="31" spans="1:16" x14ac:dyDescent="0.25">
      <c r="A31" s="4">
        <v>2007</v>
      </c>
      <c r="B31" s="15">
        <v>8</v>
      </c>
      <c r="C31" s="16">
        <f>D31*D32*D33*D34</f>
        <v>1.25251330104</v>
      </c>
      <c r="D31" s="4">
        <v>1.08</v>
      </c>
      <c r="E31" s="4"/>
      <c r="F31" s="4"/>
      <c r="H31">
        <v>2013</v>
      </c>
      <c r="I31" s="6">
        <v>3</v>
      </c>
      <c r="J31" s="22">
        <f>I31+J37</f>
        <v>3</v>
      </c>
      <c r="L31">
        <f t="shared" si="3"/>
        <v>1.03</v>
      </c>
      <c r="M31" s="25">
        <f>L30*L31</f>
        <v>1.0650200000000001</v>
      </c>
    </row>
    <row r="32" spans="1:16" x14ac:dyDescent="0.25">
      <c r="A32" s="4">
        <v>2008</v>
      </c>
      <c r="B32" s="15">
        <v>6.1</v>
      </c>
      <c r="C32" s="16">
        <f>D32*D33*D34</f>
        <v>1.1597345379999999</v>
      </c>
      <c r="D32" s="4">
        <v>1.0609999999999999</v>
      </c>
      <c r="E32" s="4"/>
      <c r="F32" s="4"/>
      <c r="H32">
        <v>2014</v>
      </c>
      <c r="I32" s="6">
        <v>3</v>
      </c>
      <c r="J32" s="22">
        <f>I32+J38</f>
        <v>3</v>
      </c>
      <c r="L32">
        <f t="shared" si="3"/>
        <v>1.03</v>
      </c>
      <c r="M32" s="25">
        <f>M31*L32</f>
        <v>1.0969706000000001</v>
      </c>
    </row>
    <row r="33" spans="1:13" x14ac:dyDescent="0.25">
      <c r="A33" s="4">
        <v>2009</v>
      </c>
      <c r="B33" s="15">
        <v>4.2</v>
      </c>
      <c r="C33" s="16">
        <f>D33*D34</f>
        <v>1.0930579999999999</v>
      </c>
      <c r="D33" s="40">
        <v>1.042</v>
      </c>
      <c r="E33" s="4"/>
      <c r="F33" s="4"/>
      <c r="H33">
        <v>2015</v>
      </c>
      <c r="I33" s="6">
        <v>3</v>
      </c>
      <c r="J33" s="22">
        <f>I33+J39</f>
        <v>3</v>
      </c>
      <c r="L33">
        <f t="shared" si="3"/>
        <v>1.03</v>
      </c>
      <c r="M33" s="25">
        <f>M32*L33</f>
        <v>1.1298797180000002</v>
      </c>
    </row>
    <row r="34" spans="1:13" x14ac:dyDescent="0.25">
      <c r="A34" s="4">
        <v>2010</v>
      </c>
      <c r="B34" s="15">
        <v>4.9000000000000004</v>
      </c>
      <c r="C34" s="16">
        <v>1.0489999999999999</v>
      </c>
      <c r="D34" s="40">
        <v>1.0489999999999999</v>
      </c>
      <c r="E34" s="4"/>
      <c r="F34" s="4"/>
      <c r="H34">
        <v>2016</v>
      </c>
      <c r="I34" s="6">
        <v>2.9</v>
      </c>
      <c r="J34" s="22">
        <f>I34+J40</f>
        <v>2.9</v>
      </c>
      <c r="L34">
        <f t="shared" si="3"/>
        <v>1.0290000000000001</v>
      </c>
      <c r="M34" s="25">
        <f>M33*L34</f>
        <v>1.1626462298220004</v>
      </c>
    </row>
    <row r="35" spans="1:13" x14ac:dyDescent="0.25">
      <c r="A35" s="4">
        <v>2011</v>
      </c>
      <c r="B35" s="15">
        <v>0</v>
      </c>
      <c r="C35" s="16"/>
      <c r="D35" s="4"/>
      <c r="E35" s="4"/>
      <c r="F35" s="4"/>
      <c r="H35">
        <v>2017</v>
      </c>
      <c r="I35" s="6">
        <v>2.9</v>
      </c>
      <c r="J35" s="22">
        <f>I35+J41</f>
        <v>2.9</v>
      </c>
      <c r="L35">
        <f t="shared" si="3"/>
        <v>1.0290000000000001</v>
      </c>
      <c r="M35" s="25">
        <f>M34*L35</f>
        <v>1.1963629704868386</v>
      </c>
    </row>
    <row r="36" spans="1:13" x14ac:dyDescent="0.25">
      <c r="A36" s="4"/>
      <c r="B36" s="4"/>
      <c r="C36" s="4"/>
      <c r="D36" s="4"/>
      <c r="E36" s="4"/>
      <c r="F36" s="4"/>
      <c r="G36" s="24"/>
    </row>
  </sheetData>
  <phoneticPr fontId="6" type="noConversion"/>
  <hyperlinks>
    <hyperlink ref="E22" r:id="rId1" tooltip="file://cfs01/GazdasagiIg/Beszerzesi_Foosztaly/Főosztály%20közös/Árindexek" display="\\cfs01\GazdasagiIg\Beszerzesi_Foosztaly\Főosztály közös\Árindexe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opLeftCell="A4" workbookViewId="0">
      <selection activeCell="E22" sqref="E22"/>
    </sheetView>
  </sheetViews>
  <sheetFormatPr defaultRowHeight="13.2" x14ac:dyDescent="0.25"/>
  <cols>
    <col min="1" max="1" width="12.33203125" customWidth="1"/>
    <col min="2" max="3" width="14.6640625" customWidth="1"/>
    <col min="4" max="4" width="9.88671875" customWidth="1"/>
    <col min="6" max="6" width="13" customWidth="1"/>
  </cols>
  <sheetData>
    <row r="2" spans="1:12" x14ac:dyDescent="0.25">
      <c r="B2" s="27" t="s">
        <v>37</v>
      </c>
      <c r="D2" t="s">
        <v>9</v>
      </c>
      <c r="F2" s="6" t="s">
        <v>24</v>
      </c>
      <c r="H2" t="s">
        <v>12</v>
      </c>
      <c r="K2" s="20" t="s">
        <v>26</v>
      </c>
    </row>
    <row r="3" spans="1:12" ht="58.5" customHeight="1" x14ac:dyDescent="0.25">
      <c r="A3" t="s">
        <v>5</v>
      </c>
      <c r="B3" t="s">
        <v>6</v>
      </c>
      <c r="D3" s="5" t="s">
        <v>7</v>
      </c>
      <c r="E3" s="5" t="s">
        <v>8</v>
      </c>
      <c r="F3" s="5" t="s">
        <v>10</v>
      </c>
      <c r="G3" s="5" t="s">
        <v>11</v>
      </c>
      <c r="H3" s="5" t="s">
        <v>25</v>
      </c>
      <c r="I3" s="5" t="s">
        <v>28</v>
      </c>
      <c r="J3" s="5" t="s">
        <v>27</v>
      </c>
      <c r="K3" s="5" t="s">
        <v>29</v>
      </c>
      <c r="L3" s="5"/>
    </row>
    <row r="5" spans="1:12" x14ac:dyDescent="0.25">
      <c r="A5" s="7">
        <v>1</v>
      </c>
      <c r="B5">
        <v>11458774</v>
      </c>
      <c r="C5" t="s">
        <v>13</v>
      </c>
      <c r="D5">
        <v>500</v>
      </c>
      <c r="E5">
        <v>2010</v>
      </c>
      <c r="F5">
        <v>1.04</v>
      </c>
      <c r="G5" s="23">
        <f>D5*F5</f>
        <v>520</v>
      </c>
      <c r="H5" s="21">
        <v>1.07</v>
      </c>
      <c r="I5" s="26">
        <f>G5*H5</f>
        <v>556.4</v>
      </c>
      <c r="J5" s="26">
        <v>250</v>
      </c>
      <c r="K5" s="26">
        <f>I5*J5</f>
        <v>139100</v>
      </c>
    </row>
    <row r="6" spans="1:12" x14ac:dyDescent="0.25">
      <c r="A6" s="7">
        <v>2</v>
      </c>
      <c r="B6">
        <v>11498774</v>
      </c>
      <c r="C6" t="s">
        <v>14</v>
      </c>
      <c r="D6">
        <v>450</v>
      </c>
      <c r="E6">
        <v>2007</v>
      </c>
      <c r="F6">
        <v>1.27</v>
      </c>
      <c r="G6" s="23">
        <f t="shared" ref="G6:G11" si="0">D6*F6</f>
        <v>571.5</v>
      </c>
      <c r="H6" s="21">
        <v>1.07</v>
      </c>
      <c r="I6" s="26">
        <f t="shared" ref="I6:I11" si="1">G6*H6</f>
        <v>611.505</v>
      </c>
      <c r="J6" s="26">
        <v>251</v>
      </c>
      <c r="K6" s="26">
        <f t="shared" ref="K6:K11" si="2">I6*J6</f>
        <v>153487.755</v>
      </c>
    </row>
    <row r="7" spans="1:12" x14ac:dyDescent="0.25">
      <c r="A7" s="7">
        <v>3</v>
      </c>
      <c r="B7">
        <v>11458777</v>
      </c>
      <c r="C7" t="s">
        <v>15</v>
      </c>
      <c r="D7">
        <v>200</v>
      </c>
      <c r="E7">
        <v>2006</v>
      </c>
      <c r="F7">
        <v>1.19</v>
      </c>
      <c r="G7" s="23">
        <f t="shared" si="0"/>
        <v>238</v>
      </c>
      <c r="H7" s="21">
        <v>1.07</v>
      </c>
      <c r="I7" s="26">
        <f t="shared" si="1"/>
        <v>254.66000000000003</v>
      </c>
      <c r="J7" s="26">
        <v>252</v>
      </c>
      <c r="K7" s="26">
        <f t="shared" si="2"/>
        <v>64174.320000000007</v>
      </c>
    </row>
    <row r="8" spans="1:12" x14ac:dyDescent="0.25">
      <c r="A8" s="7">
        <v>4</v>
      </c>
      <c r="B8">
        <v>11458770</v>
      </c>
      <c r="C8" t="s">
        <v>16</v>
      </c>
      <c r="D8">
        <v>1500</v>
      </c>
      <c r="E8">
        <v>2001</v>
      </c>
      <c r="F8">
        <v>1.35</v>
      </c>
      <c r="G8" s="23">
        <f t="shared" si="0"/>
        <v>2025.0000000000002</v>
      </c>
      <c r="H8" s="21">
        <v>1.07</v>
      </c>
      <c r="I8" s="26">
        <f t="shared" si="1"/>
        <v>2166.7500000000005</v>
      </c>
      <c r="J8" s="26">
        <v>253</v>
      </c>
      <c r="K8" s="26">
        <f t="shared" si="2"/>
        <v>548187.75000000012</v>
      </c>
    </row>
    <row r="9" spans="1:12" x14ac:dyDescent="0.25">
      <c r="A9" s="7">
        <v>5</v>
      </c>
      <c r="B9">
        <v>21458774</v>
      </c>
      <c r="C9" t="s">
        <v>17</v>
      </c>
      <c r="D9">
        <v>1500</v>
      </c>
      <c r="E9">
        <v>2008</v>
      </c>
      <c r="F9">
        <v>1.19</v>
      </c>
      <c r="G9" s="23">
        <f t="shared" si="0"/>
        <v>1785</v>
      </c>
      <c r="H9" s="21">
        <v>1.07</v>
      </c>
      <c r="I9" s="26">
        <f t="shared" si="1"/>
        <v>1909.95</v>
      </c>
      <c r="J9" s="26">
        <v>254</v>
      </c>
      <c r="K9" s="26">
        <f t="shared" si="2"/>
        <v>485127.3</v>
      </c>
    </row>
    <row r="10" spans="1:12" x14ac:dyDescent="0.25">
      <c r="A10" s="7">
        <v>6</v>
      </c>
      <c r="B10">
        <v>11455574</v>
      </c>
      <c r="C10" t="s">
        <v>18</v>
      </c>
      <c r="D10">
        <v>2588</v>
      </c>
      <c r="E10">
        <v>2004</v>
      </c>
      <c r="F10">
        <v>1.35</v>
      </c>
      <c r="G10" s="23">
        <f t="shared" si="0"/>
        <v>3493.8</v>
      </c>
      <c r="H10" s="21">
        <v>1.07</v>
      </c>
      <c r="I10" s="26">
        <f t="shared" si="1"/>
        <v>3738.3660000000004</v>
      </c>
      <c r="J10" s="26">
        <v>255</v>
      </c>
      <c r="K10" s="26">
        <f t="shared" si="2"/>
        <v>953283.33000000007</v>
      </c>
    </row>
    <row r="11" spans="1:12" x14ac:dyDescent="0.25">
      <c r="A11" s="7">
        <v>7</v>
      </c>
      <c r="B11">
        <v>19458774</v>
      </c>
      <c r="C11" t="s">
        <v>19</v>
      </c>
      <c r="D11">
        <v>3000</v>
      </c>
      <c r="E11">
        <v>2009</v>
      </c>
      <c r="F11">
        <v>1.1299999999999999</v>
      </c>
      <c r="G11" s="23">
        <f t="shared" si="0"/>
        <v>3389.9999999999995</v>
      </c>
      <c r="H11" s="21">
        <v>1.07</v>
      </c>
      <c r="I11" s="26">
        <f t="shared" si="1"/>
        <v>3627.2999999999997</v>
      </c>
      <c r="J11" s="26">
        <v>256</v>
      </c>
      <c r="K11" s="26">
        <f t="shared" si="2"/>
        <v>928588.79999999993</v>
      </c>
    </row>
    <row r="15" spans="1:12" ht="13.8" thickBot="1" x14ac:dyDescent="0.3"/>
    <row r="16" spans="1:12" x14ac:dyDescent="0.25">
      <c r="B16" s="9" t="s">
        <v>20</v>
      </c>
      <c r="C16" s="10"/>
      <c r="D16" s="10"/>
      <c r="E16" s="10"/>
      <c r="F16" s="10"/>
      <c r="G16" s="10"/>
      <c r="H16" s="11"/>
      <c r="I16" t="s">
        <v>30</v>
      </c>
    </row>
    <row r="17" spans="2:17" x14ac:dyDescent="0.25">
      <c r="B17" s="12"/>
      <c r="C17" s="4"/>
      <c r="D17" s="4"/>
      <c r="E17" s="4"/>
      <c r="F17" s="4"/>
      <c r="G17" s="4"/>
      <c r="H17" s="13"/>
    </row>
    <row r="18" spans="2:17" x14ac:dyDescent="0.25">
      <c r="B18" s="12"/>
      <c r="C18" s="4" t="str">
        <f>F2</f>
        <v>fémtömegárú</v>
      </c>
      <c r="D18" s="14" t="s">
        <v>21</v>
      </c>
      <c r="E18" s="4"/>
      <c r="F18" s="4"/>
      <c r="G18" s="4"/>
      <c r="H18" s="13"/>
      <c r="I18" t="s">
        <v>31</v>
      </c>
      <c r="J18" t="s">
        <v>32</v>
      </c>
      <c r="L18" t="s">
        <v>33</v>
      </c>
      <c r="M18" t="s">
        <v>34</v>
      </c>
      <c r="N18" t="s">
        <v>35</v>
      </c>
    </row>
    <row r="19" spans="2:17" x14ac:dyDescent="0.25">
      <c r="B19" s="12"/>
      <c r="C19" s="4"/>
      <c r="D19" s="4" t="s">
        <v>22</v>
      </c>
      <c r="E19" s="4" t="s">
        <v>23</v>
      </c>
      <c r="F19" s="4"/>
      <c r="G19" s="4"/>
      <c r="H19" s="13"/>
      <c r="P19" s="8"/>
      <c r="Q19" t="s">
        <v>36</v>
      </c>
    </row>
    <row r="20" spans="2:17" x14ac:dyDescent="0.25">
      <c r="B20" s="12"/>
      <c r="C20" s="4">
        <v>2006</v>
      </c>
      <c r="D20" s="15">
        <v>6.3</v>
      </c>
      <c r="E20" s="16">
        <f>G20*G21*G22*G23*G24*G25</f>
        <v>1.3542019740057603</v>
      </c>
      <c r="F20" s="4"/>
      <c r="G20" s="4">
        <f t="shared" ref="G20:G25" si="3">(100+D20)/100</f>
        <v>1.0629999999999999</v>
      </c>
      <c r="H20" s="13"/>
      <c r="I20">
        <v>4.2</v>
      </c>
      <c r="J20">
        <f t="shared" ref="J20:J25" si="4">D20-I20</f>
        <v>2.0999999999999996</v>
      </c>
      <c r="L20">
        <v>2012</v>
      </c>
      <c r="M20" s="6">
        <v>2.5</v>
      </c>
      <c r="N20" s="22">
        <f t="shared" ref="N20:N25" si="5">M20+J26</f>
        <v>4.6833333333333336</v>
      </c>
      <c r="P20" s="45">
        <f t="shared" ref="P20:P25" si="6">(100+N20)/100</f>
        <v>1.0468333333333333</v>
      </c>
      <c r="Q20" s="25">
        <f>P20</f>
        <v>1.0468333333333333</v>
      </c>
    </row>
    <row r="21" spans="2:17" x14ac:dyDescent="0.25">
      <c r="B21" s="12"/>
      <c r="C21" s="4">
        <v>2007</v>
      </c>
      <c r="D21" s="15">
        <v>7.2</v>
      </c>
      <c r="E21" s="16">
        <f>G21*G22*G23*G24*G25</f>
        <v>1.2739435315200003</v>
      </c>
      <c r="F21" s="4"/>
      <c r="G21" s="4">
        <f t="shared" si="3"/>
        <v>1.0720000000000001</v>
      </c>
      <c r="H21" s="13"/>
      <c r="I21">
        <v>4.9000000000000004</v>
      </c>
      <c r="J21">
        <f t="shared" si="4"/>
        <v>2.2999999999999998</v>
      </c>
      <c r="L21">
        <v>2013</v>
      </c>
      <c r="M21" s="6">
        <v>2</v>
      </c>
      <c r="N21" s="22">
        <f t="shared" si="5"/>
        <v>2</v>
      </c>
      <c r="P21" s="45">
        <f t="shared" si="6"/>
        <v>1.02</v>
      </c>
      <c r="Q21" s="25">
        <f>P20*P21</f>
        <v>1.0677699999999999</v>
      </c>
    </row>
    <row r="22" spans="2:17" x14ac:dyDescent="0.25">
      <c r="B22" s="12"/>
      <c r="C22" s="4">
        <v>2008</v>
      </c>
      <c r="D22" s="15">
        <v>5.6</v>
      </c>
      <c r="E22" s="16">
        <f>G22*G23*G24*G25</f>
        <v>1.1883801600000001</v>
      </c>
      <c r="F22" s="4"/>
      <c r="G22" s="4">
        <f t="shared" si="3"/>
        <v>1.056</v>
      </c>
      <c r="H22" s="13"/>
      <c r="I22">
        <v>3.2</v>
      </c>
      <c r="J22">
        <f t="shared" si="4"/>
        <v>2.3999999999999995</v>
      </c>
      <c r="L22">
        <v>2014</v>
      </c>
      <c r="M22" s="6">
        <v>0.3</v>
      </c>
      <c r="N22" s="22">
        <f t="shared" si="5"/>
        <v>0.3</v>
      </c>
      <c r="P22" s="45">
        <f t="shared" si="6"/>
        <v>1.0029999999999999</v>
      </c>
      <c r="Q22" s="25">
        <f>Q21*P22</f>
        <v>1.0709733099999998</v>
      </c>
    </row>
    <row r="23" spans="2:17" x14ac:dyDescent="0.25">
      <c r="B23" s="12"/>
      <c r="C23" s="4">
        <v>2009</v>
      </c>
      <c r="D23" s="15">
        <v>8</v>
      </c>
      <c r="E23" s="16">
        <f>G23*G24*G25</f>
        <v>1.1253600000000001</v>
      </c>
      <c r="F23" s="4"/>
      <c r="G23" s="4">
        <f t="shared" si="3"/>
        <v>1.08</v>
      </c>
      <c r="H23" s="13"/>
      <c r="I23">
        <v>2.9</v>
      </c>
      <c r="J23">
        <f t="shared" si="4"/>
        <v>5.0999999999999996</v>
      </c>
      <c r="L23">
        <v>2015</v>
      </c>
      <c r="M23" s="6">
        <v>3</v>
      </c>
      <c r="N23" s="22">
        <f t="shared" si="5"/>
        <v>3</v>
      </c>
      <c r="P23" s="45">
        <f t="shared" si="6"/>
        <v>1.03</v>
      </c>
      <c r="Q23" s="25">
        <f>Q22*P23</f>
        <v>1.1031025093</v>
      </c>
    </row>
    <row r="24" spans="2:17" x14ac:dyDescent="0.25">
      <c r="B24" s="12"/>
      <c r="C24" s="4">
        <v>2010</v>
      </c>
      <c r="D24" s="15">
        <v>4.2</v>
      </c>
      <c r="E24" s="16">
        <f>G24*G25</f>
        <v>1.042</v>
      </c>
      <c r="F24" s="4"/>
      <c r="G24" s="4">
        <f t="shared" si="3"/>
        <v>1.042</v>
      </c>
      <c r="H24" s="13"/>
      <c r="I24">
        <v>3</v>
      </c>
      <c r="J24">
        <f t="shared" si="4"/>
        <v>1.2000000000000002</v>
      </c>
      <c r="L24">
        <v>2016</v>
      </c>
      <c r="M24" s="6">
        <v>2.5</v>
      </c>
      <c r="N24" s="22">
        <f t="shared" si="5"/>
        <v>2.5</v>
      </c>
      <c r="P24" s="45">
        <f t="shared" si="6"/>
        <v>1.0249999999999999</v>
      </c>
      <c r="Q24" s="25">
        <f>Q23*P24</f>
        <v>1.1306800720324999</v>
      </c>
    </row>
    <row r="25" spans="2:17" x14ac:dyDescent="0.25">
      <c r="B25" s="12"/>
      <c r="C25" s="4">
        <v>2011</v>
      </c>
      <c r="D25" s="15">
        <v>0</v>
      </c>
      <c r="E25" s="16">
        <f>G25</f>
        <v>1</v>
      </c>
      <c r="F25" s="4"/>
      <c r="G25" s="4">
        <f t="shared" si="3"/>
        <v>1</v>
      </c>
      <c r="H25" s="13"/>
      <c r="J25">
        <f t="shared" si="4"/>
        <v>0</v>
      </c>
      <c r="L25">
        <v>2017</v>
      </c>
      <c r="M25" s="6">
        <v>1.9</v>
      </c>
      <c r="N25" s="22">
        <f t="shared" si="5"/>
        <v>1.9</v>
      </c>
      <c r="P25" s="45">
        <f t="shared" si="6"/>
        <v>1.0190000000000001</v>
      </c>
      <c r="Q25" s="25">
        <f>Q24*P25</f>
        <v>1.1521629934011175</v>
      </c>
    </row>
    <row r="26" spans="2:17" ht="13.8" thickBot="1" x14ac:dyDescent="0.3">
      <c r="B26" s="17"/>
      <c r="C26" s="18"/>
      <c r="D26" s="18"/>
      <c r="E26" s="18"/>
      <c r="F26" s="18"/>
      <c r="G26" s="18"/>
      <c r="H26" s="19"/>
      <c r="J26" s="24">
        <f>AVERAGE(J20:J25)</f>
        <v>2.1833333333333331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H41"/>
  <sheetViews>
    <sheetView workbookViewId="0">
      <selection activeCell="R7" sqref="R7"/>
    </sheetView>
  </sheetViews>
  <sheetFormatPr defaultRowHeight="13.2" x14ac:dyDescent="0.25"/>
  <sheetData>
    <row r="3" spans="2:8" x14ac:dyDescent="0.25">
      <c r="B3" s="35" t="s">
        <v>53</v>
      </c>
      <c r="C3" s="35"/>
      <c r="D3" s="35"/>
      <c r="E3" s="35"/>
      <c r="F3" s="35"/>
      <c r="G3" s="35"/>
      <c r="H3" s="35"/>
    </row>
    <row r="4" spans="2:8" x14ac:dyDescent="0.25">
      <c r="B4" s="35" t="s">
        <v>54</v>
      </c>
      <c r="C4" s="35"/>
      <c r="D4" s="35"/>
      <c r="E4" s="35"/>
      <c r="F4" s="35"/>
      <c r="G4" s="35"/>
      <c r="H4" s="35"/>
    </row>
    <row r="5" spans="2:8" x14ac:dyDescent="0.25">
      <c r="D5" s="8" t="s">
        <v>80</v>
      </c>
    </row>
    <row r="7" spans="2:8" x14ac:dyDescent="0.25">
      <c r="B7" s="8" t="s">
        <v>55</v>
      </c>
    </row>
    <row r="8" spans="2:8" x14ac:dyDescent="0.25">
      <c r="B8" t="s">
        <v>56</v>
      </c>
      <c r="C8" t="s">
        <v>57</v>
      </c>
    </row>
    <row r="11" spans="2:8" x14ac:dyDescent="0.25">
      <c r="B11" s="8" t="s">
        <v>82</v>
      </c>
    </row>
    <row r="12" spans="2:8" x14ac:dyDescent="0.25">
      <c r="B12" t="s">
        <v>58</v>
      </c>
    </row>
    <row r="13" spans="2:8" x14ac:dyDescent="0.25">
      <c r="B13" t="s">
        <v>59</v>
      </c>
    </row>
    <row r="14" spans="2:8" x14ac:dyDescent="0.25">
      <c r="B14" t="s">
        <v>60</v>
      </c>
    </row>
    <row r="15" spans="2:8" x14ac:dyDescent="0.25">
      <c r="C15" t="s">
        <v>61</v>
      </c>
    </row>
    <row r="16" spans="2:8" x14ac:dyDescent="0.25">
      <c r="C16" t="s">
        <v>62</v>
      </c>
    </row>
    <row r="17" spans="2:3" x14ac:dyDescent="0.25">
      <c r="C17" t="s">
        <v>63</v>
      </c>
    </row>
    <row r="19" spans="2:3" x14ac:dyDescent="0.25">
      <c r="B19" t="s">
        <v>64</v>
      </c>
    </row>
    <row r="20" spans="2:3" x14ac:dyDescent="0.25">
      <c r="B20" t="s">
        <v>65</v>
      </c>
    </row>
    <row r="21" spans="2:3" x14ac:dyDescent="0.25">
      <c r="B21" t="s">
        <v>66</v>
      </c>
    </row>
    <row r="23" spans="2:3" x14ac:dyDescent="0.25">
      <c r="B23" t="s">
        <v>67</v>
      </c>
    </row>
    <row r="24" spans="2:3" x14ac:dyDescent="0.25">
      <c r="B24" t="s">
        <v>68</v>
      </c>
    </row>
    <row r="27" spans="2:3" x14ac:dyDescent="0.25">
      <c r="B27" t="s">
        <v>69</v>
      </c>
    </row>
    <row r="28" spans="2:3" x14ac:dyDescent="0.25">
      <c r="B28" t="s">
        <v>79</v>
      </c>
    </row>
    <row r="29" spans="2:3" x14ac:dyDescent="0.25">
      <c r="B29" t="s">
        <v>70</v>
      </c>
    </row>
    <row r="30" spans="2:3" x14ac:dyDescent="0.25">
      <c r="B30" t="s">
        <v>71</v>
      </c>
    </row>
    <row r="31" spans="2:3" x14ac:dyDescent="0.25">
      <c r="B31" t="s">
        <v>72</v>
      </c>
    </row>
    <row r="32" spans="2:3" x14ac:dyDescent="0.25">
      <c r="B32" t="s">
        <v>73</v>
      </c>
    </row>
    <row r="33" spans="2:2" x14ac:dyDescent="0.25">
      <c r="B33" t="s">
        <v>74</v>
      </c>
    </row>
    <row r="35" spans="2:2" x14ac:dyDescent="0.25">
      <c r="B35" t="s">
        <v>75</v>
      </c>
    </row>
    <row r="36" spans="2:2" x14ac:dyDescent="0.25">
      <c r="B36" t="s">
        <v>76</v>
      </c>
    </row>
    <row r="38" spans="2:2" x14ac:dyDescent="0.25">
      <c r="B38" t="s">
        <v>77</v>
      </c>
    </row>
    <row r="39" spans="2:2" x14ac:dyDescent="0.25">
      <c r="B39" t="s">
        <v>81</v>
      </c>
    </row>
    <row r="41" spans="2:2" x14ac:dyDescent="0.25">
      <c r="B41" t="s">
        <v>78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D100"/>
  <sheetViews>
    <sheetView tabSelected="1" zoomScale="70" zoomScaleNormal="70" workbookViewId="0">
      <pane xSplit="19728" topLeftCell="H1"/>
      <selection activeCell="K20" sqref="K20"/>
      <selection pane="topRight" activeCell="P36" sqref="P36:P37"/>
    </sheetView>
  </sheetViews>
  <sheetFormatPr defaultColWidth="9.109375" defaultRowHeight="13.8" x14ac:dyDescent="0.25"/>
  <cols>
    <col min="1" max="1" width="9.109375" style="59"/>
    <col min="2" max="2" width="17.6640625" style="58" customWidth="1"/>
    <col min="3" max="3" width="76.5546875" style="57" customWidth="1"/>
    <col min="4" max="4" width="21.77734375" style="60" customWidth="1"/>
    <col min="5" max="5" width="34.33203125" style="58" customWidth="1"/>
    <col min="6" max="6" width="15.6640625" style="59" customWidth="1"/>
    <col min="7" max="16384" width="9.109375" style="52"/>
  </cols>
  <sheetData>
    <row r="1" spans="1:108" x14ac:dyDescent="0.25">
      <c r="A1" s="80"/>
      <c r="B1" s="50"/>
      <c r="C1" s="51"/>
      <c r="D1" s="51"/>
      <c r="E1" s="51"/>
      <c r="F1" s="82"/>
    </row>
    <row r="2" spans="1:108" s="61" customFormat="1" ht="37.200000000000003" customHeight="1" x14ac:dyDescent="0.25">
      <c r="A2" s="63" t="s">
        <v>144</v>
      </c>
      <c r="B2" s="63" t="s">
        <v>2</v>
      </c>
      <c r="C2" s="64" t="s">
        <v>39</v>
      </c>
      <c r="D2" s="64" t="s">
        <v>83</v>
      </c>
      <c r="E2" s="63" t="s">
        <v>84</v>
      </c>
      <c r="F2" s="63" t="s">
        <v>145</v>
      </c>
    </row>
    <row r="3" spans="1:108" x14ac:dyDescent="0.25">
      <c r="A3" s="80"/>
      <c r="B3" s="50"/>
      <c r="C3" s="51"/>
      <c r="D3" s="51"/>
      <c r="E3" s="51"/>
      <c r="F3" s="51"/>
    </row>
    <row r="4" spans="1:108" s="53" customFormat="1" ht="21.6" customHeight="1" x14ac:dyDescent="0.25">
      <c r="A4" s="87" t="s">
        <v>146</v>
      </c>
      <c r="B4" s="87"/>
      <c r="C4" s="87"/>
      <c r="D4" s="87"/>
      <c r="E4" s="87"/>
      <c r="F4" s="87"/>
    </row>
    <row r="5" spans="1:108" s="53" customFormat="1" ht="21.6" customHeight="1" x14ac:dyDescent="0.25">
      <c r="A5" s="65"/>
      <c r="B5" s="65"/>
      <c r="C5" s="76"/>
      <c r="D5" s="76"/>
      <c r="E5" s="65"/>
      <c r="F5" s="65"/>
    </row>
    <row r="6" spans="1:108" s="62" customFormat="1" ht="27" customHeight="1" x14ac:dyDescent="0.25">
      <c r="A6" s="80" t="s">
        <v>137</v>
      </c>
      <c r="B6" s="78">
        <v>5912222423</v>
      </c>
      <c r="C6" s="46" t="s">
        <v>149</v>
      </c>
      <c r="D6" s="74">
        <v>1007</v>
      </c>
      <c r="E6" s="48" t="s">
        <v>85</v>
      </c>
      <c r="F6" s="84" t="s">
        <v>27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62" customFormat="1" ht="27" customHeight="1" x14ac:dyDescent="0.25">
      <c r="A7" s="80" t="s">
        <v>126</v>
      </c>
      <c r="B7" s="78">
        <v>5912222424</v>
      </c>
      <c r="C7" s="46" t="s">
        <v>150</v>
      </c>
      <c r="D7" s="74">
        <v>7040</v>
      </c>
      <c r="E7" s="48" t="s">
        <v>85</v>
      </c>
      <c r="F7" s="84" t="s">
        <v>27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62" customFormat="1" ht="27" customHeight="1" x14ac:dyDescent="0.25">
      <c r="A8" s="80" t="s">
        <v>127</v>
      </c>
      <c r="B8" s="78">
        <v>5912222425</v>
      </c>
      <c r="C8" s="46" t="s">
        <v>151</v>
      </c>
      <c r="D8" s="74">
        <v>1011</v>
      </c>
      <c r="E8" s="48" t="s">
        <v>85</v>
      </c>
      <c r="F8" s="84" t="s">
        <v>27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1:108" s="67" customFormat="1" ht="27" customHeight="1" x14ac:dyDescent="0.25">
      <c r="A9" s="80" t="s">
        <v>128</v>
      </c>
      <c r="B9" s="78">
        <v>5912222426</v>
      </c>
      <c r="C9" s="46" t="s">
        <v>152</v>
      </c>
      <c r="D9" s="74">
        <v>3002</v>
      </c>
      <c r="E9" s="48" t="s">
        <v>85</v>
      </c>
      <c r="F9" s="84" t="s">
        <v>27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68" customFormat="1" ht="27" customHeight="1" x14ac:dyDescent="0.25">
      <c r="A10" s="80" t="s">
        <v>129</v>
      </c>
      <c r="B10" s="78">
        <v>5912222427</v>
      </c>
      <c r="C10" s="46" t="s">
        <v>153</v>
      </c>
      <c r="D10" s="74">
        <v>9001</v>
      </c>
      <c r="E10" s="48" t="s">
        <v>85</v>
      </c>
      <c r="F10" s="84" t="s">
        <v>27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s="69" customFormat="1" ht="27" customHeight="1" x14ac:dyDescent="0.25">
      <c r="A11" s="80" t="s">
        <v>130</v>
      </c>
      <c r="B11" s="78">
        <v>5912222428</v>
      </c>
      <c r="C11" s="46" t="s">
        <v>154</v>
      </c>
      <c r="D11" s="74">
        <v>9011</v>
      </c>
      <c r="E11" s="48" t="s">
        <v>85</v>
      </c>
      <c r="F11" s="84" t="s">
        <v>27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62" customFormat="1" ht="27" customHeight="1" x14ac:dyDescent="0.25">
      <c r="A12" s="80" t="s">
        <v>131</v>
      </c>
      <c r="B12" s="78">
        <v>5912222429</v>
      </c>
      <c r="C12" s="46" t="s">
        <v>155</v>
      </c>
      <c r="D12" s="74">
        <v>9011</v>
      </c>
      <c r="E12" s="48" t="s">
        <v>85</v>
      </c>
      <c r="F12" s="84" t="s">
        <v>27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spans="1:108" s="67" customFormat="1" ht="27" customHeight="1" x14ac:dyDescent="0.25">
      <c r="A13" s="80" t="s">
        <v>115</v>
      </c>
      <c r="B13" s="78">
        <v>5912222430</v>
      </c>
      <c r="C13" s="46" t="s">
        <v>156</v>
      </c>
      <c r="D13" s="74">
        <v>6003</v>
      </c>
      <c r="E13" s="48" t="s">
        <v>85</v>
      </c>
      <c r="F13" s="84" t="s">
        <v>27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1:108" s="62" customFormat="1" ht="27" customHeight="1" x14ac:dyDescent="0.25">
      <c r="A14" s="80" t="s">
        <v>132</v>
      </c>
      <c r="B14" s="78">
        <v>5912222431</v>
      </c>
      <c r="C14" s="46" t="s">
        <v>157</v>
      </c>
      <c r="D14" s="74">
        <v>8004</v>
      </c>
      <c r="E14" s="48" t="s">
        <v>85</v>
      </c>
      <c r="F14" s="84" t="s">
        <v>27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</row>
    <row r="15" spans="1:108" s="62" customFormat="1" ht="27" customHeight="1" x14ac:dyDescent="0.25">
      <c r="A15" s="80" t="s">
        <v>111</v>
      </c>
      <c r="B15" s="78">
        <v>5912222432</v>
      </c>
      <c r="C15" s="46" t="s">
        <v>158</v>
      </c>
      <c r="D15" s="74">
        <v>1007</v>
      </c>
      <c r="E15" s="48" t="s">
        <v>85</v>
      </c>
      <c r="F15" s="84" t="s">
        <v>27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</row>
    <row r="16" spans="1:108" s="62" customFormat="1" ht="27" customHeight="1" x14ac:dyDescent="0.25">
      <c r="A16" s="80" t="s">
        <v>133</v>
      </c>
      <c r="B16" s="79">
        <v>5912222433</v>
      </c>
      <c r="C16" s="47" t="s">
        <v>159</v>
      </c>
      <c r="D16" s="75">
        <v>7035</v>
      </c>
      <c r="E16" s="49" t="s">
        <v>85</v>
      </c>
      <c r="F16" s="84" t="s">
        <v>27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</row>
    <row r="17" spans="1:108" s="62" customFormat="1" ht="27" customHeight="1" x14ac:dyDescent="0.25">
      <c r="A17" s="80" t="s">
        <v>134</v>
      </c>
      <c r="B17" s="79">
        <v>5912260117</v>
      </c>
      <c r="C17" s="47" t="s">
        <v>86</v>
      </c>
      <c r="D17" s="75"/>
      <c r="E17" s="49"/>
      <c r="F17" s="84" t="s">
        <v>87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1:108" s="62" customFormat="1" ht="27" customHeight="1" x14ac:dyDescent="0.25">
      <c r="A18" s="80" t="s">
        <v>117</v>
      </c>
      <c r="B18" s="79">
        <v>5912222434</v>
      </c>
      <c r="C18" s="47" t="s">
        <v>156</v>
      </c>
      <c r="D18" s="75">
        <v>6024</v>
      </c>
      <c r="E18" s="49" t="s">
        <v>85</v>
      </c>
      <c r="F18" s="84" t="s">
        <v>27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08" s="62" customFormat="1" ht="27" customHeight="1" x14ac:dyDescent="0.25">
      <c r="A19" s="80" t="s">
        <v>118</v>
      </c>
      <c r="B19" s="79">
        <v>5912222435</v>
      </c>
      <c r="C19" s="47" t="s">
        <v>160</v>
      </c>
      <c r="D19" s="75">
        <v>1003</v>
      </c>
      <c r="E19" s="49" t="s">
        <v>85</v>
      </c>
      <c r="F19" s="84" t="s">
        <v>27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</row>
    <row r="20" spans="1:108" s="62" customFormat="1" ht="27" customHeight="1" x14ac:dyDescent="0.25">
      <c r="A20" s="80" t="s">
        <v>119</v>
      </c>
      <c r="B20" s="79">
        <v>5912222436</v>
      </c>
      <c r="C20" s="47" t="s">
        <v>160</v>
      </c>
      <c r="D20" s="75">
        <v>1003</v>
      </c>
      <c r="E20" s="49" t="s">
        <v>88</v>
      </c>
      <c r="F20" s="84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</row>
    <row r="21" spans="1:108" s="62" customFormat="1" ht="27" customHeight="1" x14ac:dyDescent="0.25">
      <c r="A21" s="80" t="s">
        <v>120</v>
      </c>
      <c r="B21" s="79">
        <v>5912222437</v>
      </c>
      <c r="C21" s="47" t="s">
        <v>161</v>
      </c>
      <c r="D21" s="75">
        <v>9005</v>
      </c>
      <c r="E21" s="49" t="s">
        <v>88</v>
      </c>
      <c r="F21" s="84" t="s">
        <v>27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</row>
    <row r="22" spans="1:108" s="62" customFormat="1" ht="27" customHeight="1" x14ac:dyDescent="0.25">
      <c r="A22" s="80" t="s">
        <v>121</v>
      </c>
      <c r="B22" s="79">
        <v>5912222916</v>
      </c>
      <c r="C22" s="47" t="s">
        <v>162</v>
      </c>
      <c r="D22" s="75"/>
      <c r="E22" s="49"/>
      <c r="F22" s="84" t="s">
        <v>87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pans="1:108" s="62" customFormat="1" ht="27" customHeight="1" x14ac:dyDescent="0.25">
      <c r="A23" s="80" t="s">
        <v>107</v>
      </c>
      <c r="B23" s="79">
        <v>5912150017</v>
      </c>
      <c r="C23" s="47" t="s">
        <v>89</v>
      </c>
      <c r="D23" s="75" t="s">
        <v>90</v>
      </c>
      <c r="E23" s="49"/>
      <c r="F23" s="84" t="s">
        <v>27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</row>
    <row r="24" spans="1:108" s="62" customFormat="1" ht="27" customHeight="1" x14ac:dyDescent="0.25">
      <c r="A24" s="80" t="s">
        <v>122</v>
      </c>
      <c r="B24" s="79">
        <v>6559931032</v>
      </c>
      <c r="C24" s="47" t="s">
        <v>91</v>
      </c>
      <c r="D24" s="75" t="s">
        <v>92</v>
      </c>
      <c r="E24" s="49"/>
      <c r="F24" s="84" t="s">
        <v>27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</row>
    <row r="25" spans="1:108" s="62" customFormat="1" ht="27" customHeight="1" x14ac:dyDescent="0.25">
      <c r="A25" s="80" t="s">
        <v>143</v>
      </c>
      <c r="B25" s="79">
        <v>6559931034</v>
      </c>
      <c r="C25" s="47" t="s">
        <v>91</v>
      </c>
      <c r="D25" s="75" t="s">
        <v>93</v>
      </c>
      <c r="E25" s="49"/>
      <c r="F25" s="84" t="s">
        <v>27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</row>
    <row r="26" spans="1:108" s="62" customFormat="1" ht="27" customHeight="1" x14ac:dyDescent="0.25">
      <c r="A26" s="80" t="s">
        <v>113</v>
      </c>
      <c r="B26" s="79">
        <v>5912150084</v>
      </c>
      <c r="C26" s="47" t="s">
        <v>94</v>
      </c>
      <c r="D26" s="75"/>
      <c r="E26" s="49"/>
      <c r="F26" s="84" t="s">
        <v>95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1:108" s="62" customFormat="1" ht="27" customHeight="1" x14ac:dyDescent="0.25">
      <c r="A27" s="80" t="s">
        <v>116</v>
      </c>
      <c r="B27" s="79">
        <v>5912150111</v>
      </c>
      <c r="C27" s="47" t="s">
        <v>163</v>
      </c>
      <c r="D27" s="75"/>
      <c r="E27" s="49"/>
      <c r="F27" s="84" t="s">
        <v>95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s="62" customFormat="1" ht="27" customHeight="1" x14ac:dyDescent="0.25">
      <c r="A28" s="80" t="s">
        <v>114</v>
      </c>
      <c r="B28" s="79">
        <v>5912222438</v>
      </c>
      <c r="C28" s="47" t="s">
        <v>149</v>
      </c>
      <c r="D28" s="75">
        <v>1003</v>
      </c>
      <c r="E28" s="49" t="s">
        <v>85</v>
      </c>
      <c r="F28" s="84" t="s">
        <v>27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pans="1:108" s="62" customFormat="1" ht="27" customHeight="1" x14ac:dyDescent="0.25">
      <c r="A29" s="80" t="s">
        <v>112</v>
      </c>
      <c r="B29" s="79">
        <v>5912222439</v>
      </c>
      <c r="C29" s="47" t="s">
        <v>164</v>
      </c>
      <c r="D29" s="75">
        <v>9001</v>
      </c>
      <c r="E29" s="49" t="s">
        <v>85</v>
      </c>
      <c r="F29" s="84" t="s">
        <v>27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s="62" customFormat="1" ht="27" customHeight="1" x14ac:dyDescent="0.25">
      <c r="A30" s="80" t="s">
        <v>139</v>
      </c>
      <c r="B30" s="79">
        <v>5912222440</v>
      </c>
      <c r="C30" s="47" t="s">
        <v>165</v>
      </c>
      <c r="D30" s="75">
        <v>7035</v>
      </c>
      <c r="E30" s="49" t="s">
        <v>85</v>
      </c>
      <c r="F30" s="84" t="s">
        <v>27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</row>
    <row r="31" spans="1:108" s="62" customFormat="1" ht="27" customHeight="1" x14ac:dyDescent="0.25">
      <c r="A31" s="80" t="s">
        <v>135</v>
      </c>
      <c r="B31" s="79">
        <v>5912222441</v>
      </c>
      <c r="C31" s="47" t="s">
        <v>166</v>
      </c>
      <c r="D31" s="75">
        <v>1023</v>
      </c>
      <c r="E31" s="49" t="s">
        <v>96</v>
      </c>
      <c r="F31" s="84" t="s">
        <v>27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</row>
    <row r="32" spans="1:108" s="62" customFormat="1" ht="27" customHeight="1" x14ac:dyDescent="0.25">
      <c r="A32" s="80" t="s">
        <v>140</v>
      </c>
      <c r="B32" s="79">
        <v>5912222442</v>
      </c>
      <c r="C32" s="47" t="s">
        <v>167</v>
      </c>
      <c r="D32" s="75">
        <v>2000</v>
      </c>
      <c r="E32" s="49" t="s">
        <v>85</v>
      </c>
      <c r="F32" s="84" t="s">
        <v>27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</row>
    <row r="33" spans="1:108" s="62" customFormat="1" ht="27" customHeight="1" x14ac:dyDescent="0.25">
      <c r="A33" s="80" t="s">
        <v>141</v>
      </c>
      <c r="B33" s="79">
        <v>5912222443</v>
      </c>
      <c r="C33" s="47" t="s">
        <v>168</v>
      </c>
      <c r="D33" s="75">
        <v>7040</v>
      </c>
      <c r="E33" s="49" t="s">
        <v>96</v>
      </c>
      <c r="F33" s="84" t="s">
        <v>27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</row>
    <row r="34" spans="1:108" s="62" customFormat="1" ht="27" customHeight="1" x14ac:dyDescent="0.25">
      <c r="A34" s="80" t="s">
        <v>136</v>
      </c>
      <c r="B34" s="79">
        <v>5925310005</v>
      </c>
      <c r="C34" s="47" t="s">
        <v>97</v>
      </c>
      <c r="D34" s="75"/>
      <c r="E34" s="49"/>
      <c r="F34" s="84" t="s">
        <v>95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s="62" customFormat="1" ht="27" customHeight="1" x14ac:dyDescent="0.25">
      <c r="A35" s="80" t="s">
        <v>108</v>
      </c>
      <c r="B35" s="79">
        <v>5912150041</v>
      </c>
      <c r="C35" s="47" t="s">
        <v>98</v>
      </c>
      <c r="D35" s="75" t="s">
        <v>99</v>
      </c>
      <c r="E35" s="49"/>
      <c r="F35" s="84" t="s">
        <v>95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</row>
    <row r="36" spans="1:108" s="62" customFormat="1" ht="27" customHeight="1" x14ac:dyDescent="0.25">
      <c r="A36" s="80" t="s">
        <v>110</v>
      </c>
      <c r="B36" s="79">
        <v>5912150043</v>
      </c>
      <c r="C36" s="47" t="s">
        <v>169</v>
      </c>
      <c r="D36" s="75"/>
      <c r="E36" s="49"/>
      <c r="F36" s="84" t="s">
        <v>95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</row>
    <row r="37" spans="1:108" s="62" customFormat="1" ht="27" customHeight="1" x14ac:dyDescent="0.25">
      <c r="A37" s="80" t="s">
        <v>109</v>
      </c>
      <c r="B37" s="79">
        <v>5912150042</v>
      </c>
      <c r="C37" s="47" t="s">
        <v>100</v>
      </c>
      <c r="D37" s="75" t="s">
        <v>101</v>
      </c>
      <c r="E37" s="49"/>
      <c r="F37" s="84" t="s">
        <v>27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s="62" customFormat="1" ht="27" customHeight="1" x14ac:dyDescent="0.25">
      <c r="A38" s="80" t="s">
        <v>142</v>
      </c>
      <c r="B38" s="79">
        <v>5912222444</v>
      </c>
      <c r="C38" s="47" t="s">
        <v>170</v>
      </c>
      <c r="D38" s="75">
        <v>1001</v>
      </c>
      <c r="E38" s="49" t="s">
        <v>85</v>
      </c>
      <c r="F38" s="84" t="s">
        <v>27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</row>
    <row r="39" spans="1:108" s="62" customFormat="1" ht="27" customHeight="1" x14ac:dyDescent="0.25">
      <c r="A39" s="80" t="s">
        <v>138</v>
      </c>
      <c r="B39" s="79">
        <v>5912222445</v>
      </c>
      <c r="C39" s="47" t="s">
        <v>171</v>
      </c>
      <c r="D39" s="75">
        <v>1001</v>
      </c>
      <c r="E39" s="49" t="s">
        <v>85</v>
      </c>
      <c r="F39" s="84" t="s">
        <v>27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</row>
    <row r="40" spans="1:108" s="62" customFormat="1" ht="27" customHeight="1" x14ac:dyDescent="0.25">
      <c r="A40" s="80" t="s">
        <v>123</v>
      </c>
      <c r="B40" s="79">
        <v>5912370016</v>
      </c>
      <c r="C40" s="47" t="s">
        <v>172</v>
      </c>
      <c r="D40" s="75">
        <v>6011</v>
      </c>
      <c r="E40" s="49" t="s">
        <v>85</v>
      </c>
      <c r="F40" s="84" t="s">
        <v>27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s="62" customFormat="1" ht="27" customHeight="1" x14ac:dyDescent="0.25">
      <c r="A41" s="80" t="s">
        <v>124</v>
      </c>
      <c r="B41" s="79">
        <v>5912340303</v>
      </c>
      <c r="C41" s="47" t="s">
        <v>173</v>
      </c>
      <c r="D41" s="75">
        <v>6021</v>
      </c>
      <c r="E41" s="49" t="s">
        <v>85</v>
      </c>
      <c r="F41" s="84" t="s">
        <v>27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</row>
    <row r="42" spans="1:108" s="62" customFormat="1" ht="27" customHeight="1" x14ac:dyDescent="0.25">
      <c r="A42" s="80" t="s">
        <v>125</v>
      </c>
      <c r="B42" s="79">
        <v>5912380021</v>
      </c>
      <c r="C42" s="47" t="s">
        <v>174</v>
      </c>
      <c r="D42" s="75"/>
      <c r="E42" s="49"/>
      <c r="F42" s="84" t="s">
        <v>87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s="62" customFormat="1" ht="27" customHeight="1" x14ac:dyDescent="0.25">
      <c r="A43" s="80"/>
      <c r="B43" s="79"/>
      <c r="C43" s="47"/>
      <c r="D43" s="75"/>
      <c r="E43" s="49"/>
      <c r="F43" s="84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</row>
    <row r="44" spans="1:108" s="70" customFormat="1" ht="27" customHeight="1" x14ac:dyDescent="0.25">
      <c r="A44" s="87" t="s">
        <v>147</v>
      </c>
      <c r="B44" s="87"/>
      <c r="C44" s="87"/>
      <c r="D44" s="87"/>
      <c r="E44" s="87"/>
      <c r="F44" s="87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s="70" customFormat="1" ht="27" customHeight="1" x14ac:dyDescent="0.25">
      <c r="A45" s="65"/>
      <c r="B45" s="65"/>
      <c r="C45" s="76"/>
      <c r="D45" s="76"/>
      <c r="E45" s="65"/>
      <c r="F45" s="6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</row>
    <row r="46" spans="1:108" s="62" customFormat="1" ht="27" customHeight="1" x14ac:dyDescent="0.25">
      <c r="A46" s="80" t="s">
        <v>137</v>
      </c>
      <c r="B46" s="79">
        <v>5912222902</v>
      </c>
      <c r="C46" s="47" t="s">
        <v>175</v>
      </c>
      <c r="D46" s="75" t="s">
        <v>102</v>
      </c>
      <c r="E46" s="49"/>
      <c r="F46" s="84" t="s">
        <v>87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spans="1:108" s="62" customFormat="1" ht="27" customHeight="1" x14ac:dyDescent="0.25">
      <c r="A47" s="80" t="s">
        <v>126</v>
      </c>
      <c r="B47" s="79">
        <v>5912222404</v>
      </c>
      <c r="C47" s="47" t="s">
        <v>176</v>
      </c>
      <c r="D47" s="75">
        <v>5003</v>
      </c>
      <c r="E47" s="49" t="s">
        <v>88</v>
      </c>
      <c r="F47" s="84" t="s">
        <v>27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</row>
    <row r="48" spans="1:108" s="62" customFormat="1" ht="27" customHeight="1" x14ac:dyDescent="0.25">
      <c r="A48" s="80" t="s">
        <v>127</v>
      </c>
      <c r="B48" s="79">
        <v>5912222405</v>
      </c>
      <c r="C48" s="47" t="s">
        <v>177</v>
      </c>
      <c r="D48" s="75">
        <v>7001</v>
      </c>
      <c r="E48" s="49" t="s">
        <v>103</v>
      </c>
      <c r="F48" s="84" t="s">
        <v>27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</row>
    <row r="49" spans="1:108" s="62" customFormat="1" ht="27" customHeight="1" x14ac:dyDescent="0.25">
      <c r="A49" s="80" t="s">
        <v>128</v>
      </c>
      <c r="B49" s="79">
        <v>5912222406</v>
      </c>
      <c r="C49" s="47" t="s">
        <v>177</v>
      </c>
      <c r="D49" s="75">
        <v>7001</v>
      </c>
      <c r="E49" s="49" t="s">
        <v>88</v>
      </c>
      <c r="F49" s="84" t="s">
        <v>27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s="62" customFormat="1" ht="27" customHeight="1" x14ac:dyDescent="0.25">
      <c r="A50" s="80" t="s">
        <v>129</v>
      </c>
      <c r="B50" s="79">
        <v>5912222408</v>
      </c>
      <c r="C50" s="47" t="s">
        <v>178</v>
      </c>
      <c r="D50" s="75">
        <v>3002</v>
      </c>
      <c r="E50" s="49" t="s">
        <v>88</v>
      </c>
      <c r="F50" s="84" t="s">
        <v>27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</row>
    <row r="51" spans="1:108" s="62" customFormat="1" ht="27" customHeight="1" x14ac:dyDescent="0.25">
      <c r="A51" s="80" t="s">
        <v>130</v>
      </c>
      <c r="B51" s="79">
        <v>5912222410</v>
      </c>
      <c r="C51" s="47" t="s">
        <v>179</v>
      </c>
      <c r="D51" s="75">
        <v>9016</v>
      </c>
      <c r="E51" s="49" t="s">
        <v>88</v>
      </c>
      <c r="F51" s="84" t="s">
        <v>27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</row>
    <row r="52" spans="1:108" s="62" customFormat="1" ht="27" customHeight="1" x14ac:dyDescent="0.25">
      <c r="A52" s="80" t="s">
        <v>131</v>
      </c>
      <c r="B52" s="79">
        <v>5912222412</v>
      </c>
      <c r="C52" s="47" t="s">
        <v>180</v>
      </c>
      <c r="D52" s="75">
        <v>9011</v>
      </c>
      <c r="E52" s="49" t="s">
        <v>88</v>
      </c>
      <c r="F52" s="84" t="s">
        <v>27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</row>
    <row r="53" spans="1:108" s="62" customFormat="1" ht="27" customHeight="1" x14ac:dyDescent="0.25">
      <c r="A53" s="80" t="s">
        <v>115</v>
      </c>
      <c r="B53" s="79">
        <v>5912222916</v>
      </c>
      <c r="C53" s="47" t="s">
        <v>162</v>
      </c>
      <c r="D53" s="75"/>
      <c r="E53" s="49"/>
      <c r="F53" s="84" t="s">
        <v>87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</row>
    <row r="54" spans="1:108" s="62" customFormat="1" ht="27" customHeight="1" x14ac:dyDescent="0.25">
      <c r="A54" s="80" t="s">
        <v>132</v>
      </c>
      <c r="B54" s="79">
        <v>5912222413</v>
      </c>
      <c r="C54" s="47" t="s">
        <v>181</v>
      </c>
      <c r="D54" s="75"/>
      <c r="E54" s="49" t="s">
        <v>85</v>
      </c>
      <c r="F54" s="84" t="s">
        <v>27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</row>
    <row r="55" spans="1:108" s="62" customFormat="1" ht="27" customHeight="1" x14ac:dyDescent="0.25">
      <c r="A55" s="80" t="s">
        <v>111</v>
      </c>
      <c r="B55" s="79">
        <v>5912222414</v>
      </c>
      <c r="C55" s="47" t="s">
        <v>181</v>
      </c>
      <c r="D55" s="75"/>
      <c r="E55" s="49" t="s">
        <v>104</v>
      </c>
      <c r="F55" s="84" t="s">
        <v>27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</row>
    <row r="56" spans="1:108" s="62" customFormat="1" ht="27" customHeight="1" x14ac:dyDescent="0.25">
      <c r="A56" s="80" t="s">
        <v>133</v>
      </c>
      <c r="B56" s="79">
        <v>5912222417</v>
      </c>
      <c r="C56" s="47" t="s">
        <v>182</v>
      </c>
      <c r="D56" s="75">
        <v>9017</v>
      </c>
      <c r="E56" s="49" t="s">
        <v>103</v>
      </c>
      <c r="F56" s="84" t="s">
        <v>27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</row>
    <row r="57" spans="1:108" s="62" customFormat="1" ht="27" customHeight="1" x14ac:dyDescent="0.25">
      <c r="A57" s="80" t="s">
        <v>134</v>
      </c>
      <c r="B57" s="79">
        <v>5912222418</v>
      </c>
      <c r="C57" s="47" t="s">
        <v>182</v>
      </c>
      <c r="D57" s="75">
        <v>9017</v>
      </c>
      <c r="E57" s="49" t="s">
        <v>88</v>
      </c>
      <c r="F57" s="84" t="s">
        <v>27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</row>
    <row r="58" spans="1:108" s="62" customFormat="1" ht="27" customHeight="1" x14ac:dyDescent="0.25">
      <c r="A58" s="80" t="s">
        <v>117</v>
      </c>
      <c r="B58" s="79">
        <v>5912211904</v>
      </c>
      <c r="C58" s="47" t="s">
        <v>183</v>
      </c>
      <c r="D58" s="75">
        <v>6029</v>
      </c>
      <c r="E58" s="49"/>
      <c r="F58" s="84" t="s">
        <v>87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</row>
    <row r="59" spans="1:108" s="62" customFormat="1" ht="27" customHeight="1" x14ac:dyDescent="0.25">
      <c r="A59" s="80" t="s">
        <v>118</v>
      </c>
      <c r="B59" s="79">
        <v>5912211905</v>
      </c>
      <c r="C59" s="47" t="s">
        <v>184</v>
      </c>
      <c r="D59" s="75">
        <v>5003</v>
      </c>
      <c r="E59" s="49"/>
      <c r="F59" s="84" t="s">
        <v>87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</row>
    <row r="60" spans="1:108" s="62" customFormat="1" ht="27" customHeight="1" x14ac:dyDescent="0.25">
      <c r="A60" s="80" t="s">
        <v>119</v>
      </c>
      <c r="B60" s="79">
        <v>5912211906</v>
      </c>
      <c r="C60" s="47" t="s">
        <v>186</v>
      </c>
      <c r="D60" s="75">
        <v>7001</v>
      </c>
      <c r="E60" s="49"/>
      <c r="F60" s="84" t="s">
        <v>87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</row>
    <row r="61" spans="1:108" s="62" customFormat="1" ht="27" customHeight="1" x14ac:dyDescent="0.25">
      <c r="A61" s="80" t="s">
        <v>120</v>
      </c>
      <c r="B61" s="79">
        <v>5912211907</v>
      </c>
      <c r="C61" s="47" t="s">
        <v>185</v>
      </c>
      <c r="D61" s="75">
        <v>3002</v>
      </c>
      <c r="E61" s="49"/>
      <c r="F61" s="84" t="s">
        <v>87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</row>
    <row r="62" spans="1:108" s="62" customFormat="1" ht="27" customHeight="1" x14ac:dyDescent="0.25">
      <c r="A62" s="80" t="s">
        <v>121</v>
      </c>
      <c r="B62" s="79">
        <v>5912211908</v>
      </c>
      <c r="C62" s="47" t="s">
        <v>187</v>
      </c>
      <c r="D62" s="75">
        <v>9016</v>
      </c>
      <c r="E62" s="49"/>
      <c r="F62" s="84" t="s">
        <v>87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</row>
    <row r="63" spans="1:108" s="62" customFormat="1" ht="27" customHeight="1" x14ac:dyDescent="0.25">
      <c r="A63" s="80" t="s">
        <v>107</v>
      </c>
      <c r="B63" s="79">
        <v>5912211909</v>
      </c>
      <c r="C63" s="47" t="s">
        <v>188</v>
      </c>
      <c r="D63" s="75">
        <v>9011</v>
      </c>
      <c r="E63" s="49"/>
      <c r="F63" s="84" t="s">
        <v>87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</row>
    <row r="64" spans="1:108" s="62" customFormat="1" ht="27" customHeight="1" x14ac:dyDescent="0.25">
      <c r="A64" s="80" t="s">
        <v>122</v>
      </c>
      <c r="B64" s="79">
        <v>5912211916</v>
      </c>
      <c r="C64" s="47" t="s">
        <v>189</v>
      </c>
      <c r="D64" s="75"/>
      <c r="E64" s="49"/>
      <c r="F64" s="84" t="s">
        <v>87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</row>
    <row r="65" spans="1:108" s="62" customFormat="1" ht="27" customHeight="1" x14ac:dyDescent="0.25">
      <c r="A65" s="80" t="s">
        <v>143</v>
      </c>
      <c r="B65" s="79">
        <v>6559931032</v>
      </c>
      <c r="C65" s="47" t="s">
        <v>91</v>
      </c>
      <c r="D65" s="75" t="s">
        <v>92</v>
      </c>
      <c r="E65" s="49"/>
      <c r="F65" s="84" t="s">
        <v>27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</row>
    <row r="66" spans="1:108" s="62" customFormat="1" ht="27" customHeight="1" x14ac:dyDescent="0.25">
      <c r="A66" s="80" t="s">
        <v>113</v>
      </c>
      <c r="B66" s="79">
        <v>6559931034</v>
      </c>
      <c r="C66" s="47" t="s">
        <v>91</v>
      </c>
      <c r="D66" s="75" t="s">
        <v>93</v>
      </c>
      <c r="E66" s="49"/>
      <c r="F66" s="84" t="s">
        <v>27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</row>
    <row r="67" spans="1:108" s="62" customFormat="1" ht="27" customHeight="1" x14ac:dyDescent="0.25">
      <c r="A67" s="80" t="s">
        <v>116</v>
      </c>
      <c r="B67" s="79">
        <v>5912210301</v>
      </c>
      <c r="C67" s="47" t="s">
        <v>190</v>
      </c>
      <c r="D67" s="75">
        <v>5003</v>
      </c>
      <c r="E67" s="49"/>
      <c r="F67" s="84" t="s">
        <v>27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</row>
    <row r="68" spans="1:108" s="62" customFormat="1" ht="27" customHeight="1" x14ac:dyDescent="0.25">
      <c r="A68" s="80" t="s">
        <v>114</v>
      </c>
      <c r="B68" s="79">
        <v>5912150084</v>
      </c>
      <c r="C68" s="47" t="s">
        <v>94</v>
      </c>
      <c r="D68" s="75"/>
      <c r="E68" s="49"/>
      <c r="F68" s="84" t="s">
        <v>95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</row>
    <row r="69" spans="1:108" s="62" customFormat="1" ht="27" customHeight="1" x14ac:dyDescent="0.25">
      <c r="A69" s="80" t="s">
        <v>112</v>
      </c>
      <c r="B69" s="79">
        <v>5912150048</v>
      </c>
      <c r="C69" s="47" t="s">
        <v>191</v>
      </c>
      <c r="D69" s="75"/>
      <c r="E69" s="49" t="s">
        <v>105</v>
      </c>
      <c r="F69" s="84" t="s">
        <v>95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</row>
    <row r="70" spans="1:108" s="62" customFormat="1" ht="32.4" customHeight="1" x14ac:dyDescent="0.25">
      <c r="A70" s="80" t="s">
        <v>139</v>
      </c>
      <c r="B70" s="79">
        <v>5912223013</v>
      </c>
      <c r="C70" s="47" t="s">
        <v>192</v>
      </c>
      <c r="D70" s="75">
        <v>2000</v>
      </c>
      <c r="E70" s="49"/>
      <c r="F70" s="84" t="s">
        <v>95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</row>
    <row r="71" spans="1:108" s="62" customFormat="1" ht="31.2" customHeight="1" x14ac:dyDescent="0.25">
      <c r="A71" s="80" t="s">
        <v>135</v>
      </c>
      <c r="B71" s="79">
        <v>5912222421</v>
      </c>
      <c r="C71" s="47" t="s">
        <v>193</v>
      </c>
      <c r="D71" s="75">
        <v>1016</v>
      </c>
      <c r="E71" s="49"/>
      <c r="F71" s="84" t="s">
        <v>95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</row>
    <row r="72" spans="1:108" s="62" customFormat="1" ht="27" customHeight="1" x14ac:dyDescent="0.25">
      <c r="A72" s="80" t="s">
        <v>140</v>
      </c>
      <c r="B72" s="79">
        <v>5913320223</v>
      </c>
      <c r="C72" s="47" t="s">
        <v>202</v>
      </c>
      <c r="D72" s="75">
        <v>5015</v>
      </c>
      <c r="E72" s="49"/>
      <c r="F72" s="84" t="s">
        <v>87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</row>
    <row r="73" spans="1:108" s="62" customFormat="1" ht="27" customHeight="1" x14ac:dyDescent="0.25">
      <c r="A73" s="80" t="s">
        <v>141</v>
      </c>
      <c r="B73" s="79">
        <v>5913320405</v>
      </c>
      <c r="C73" s="47" t="s">
        <v>194</v>
      </c>
      <c r="D73" s="75"/>
      <c r="E73" s="49"/>
      <c r="F73" s="84" t="s">
        <v>87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</row>
    <row r="74" spans="1:108" s="62" customFormat="1" ht="27" customHeight="1" x14ac:dyDescent="0.25">
      <c r="A74" s="80" t="s">
        <v>136</v>
      </c>
      <c r="B74" s="79">
        <v>5912222422</v>
      </c>
      <c r="C74" s="47" t="s">
        <v>195</v>
      </c>
      <c r="D74" s="75"/>
      <c r="E74" s="49"/>
      <c r="F74" s="84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</row>
    <row r="75" spans="1:108" s="62" customFormat="1" ht="27" customHeight="1" x14ac:dyDescent="0.25">
      <c r="A75" s="80" t="s">
        <v>108</v>
      </c>
      <c r="B75" s="79">
        <v>5912340301</v>
      </c>
      <c r="C75" s="47" t="s">
        <v>196</v>
      </c>
      <c r="D75" s="75" t="s">
        <v>106</v>
      </c>
      <c r="E75" s="49"/>
      <c r="F75" s="84" t="s">
        <v>95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</row>
    <row r="76" spans="1:108" s="62" customFormat="1" ht="27" customHeight="1" x14ac:dyDescent="0.25">
      <c r="A76" s="80" t="s">
        <v>110</v>
      </c>
      <c r="B76" s="79">
        <v>5912380021</v>
      </c>
      <c r="C76" s="47" t="s">
        <v>197</v>
      </c>
      <c r="D76" s="75"/>
      <c r="E76" s="49"/>
      <c r="F76" s="84" t="s">
        <v>87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</row>
    <row r="77" spans="1:108" s="62" customFormat="1" ht="27" customHeight="1" x14ac:dyDescent="0.25">
      <c r="A77" s="80" t="s">
        <v>109</v>
      </c>
      <c r="B77" s="79">
        <v>5912260117</v>
      </c>
      <c r="C77" s="47" t="s">
        <v>198</v>
      </c>
      <c r="D77" s="75"/>
      <c r="E77" s="49"/>
      <c r="F77" s="84" t="s">
        <v>87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</row>
    <row r="78" spans="1:108" s="62" customFormat="1" ht="27" customHeight="1" x14ac:dyDescent="0.25">
      <c r="A78" s="80" t="s">
        <v>142</v>
      </c>
      <c r="B78" s="79">
        <v>5925310005</v>
      </c>
      <c r="C78" s="47" t="s">
        <v>97</v>
      </c>
      <c r="D78" s="75"/>
      <c r="E78" s="49"/>
      <c r="F78" s="84" t="s">
        <v>95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</row>
    <row r="79" spans="1:108" s="62" customFormat="1" ht="27" customHeight="1" x14ac:dyDescent="0.25">
      <c r="A79" s="80" t="s">
        <v>138</v>
      </c>
      <c r="B79" s="79">
        <v>5912222423</v>
      </c>
      <c r="C79" s="47" t="s">
        <v>149</v>
      </c>
      <c r="D79" s="75">
        <v>1007</v>
      </c>
      <c r="E79" s="49" t="s">
        <v>85</v>
      </c>
      <c r="F79" s="84" t="s">
        <v>27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</row>
    <row r="80" spans="1:108" s="62" customFormat="1" ht="27" customHeight="1" x14ac:dyDescent="0.25">
      <c r="A80" s="80" t="s">
        <v>123</v>
      </c>
      <c r="B80" s="79">
        <v>5912222104</v>
      </c>
      <c r="C80" s="47" t="s">
        <v>199</v>
      </c>
      <c r="D80" s="75">
        <v>5003</v>
      </c>
      <c r="E80" s="49"/>
      <c r="F80" s="84" t="s">
        <v>87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</row>
    <row r="81" spans="1:108" s="62" customFormat="1" ht="27" customHeight="1" x14ac:dyDescent="0.25">
      <c r="A81" s="80" t="s">
        <v>124</v>
      </c>
      <c r="B81" s="79">
        <v>5912222105</v>
      </c>
      <c r="C81" s="47" t="s">
        <v>200</v>
      </c>
      <c r="D81" s="75">
        <v>7001</v>
      </c>
      <c r="E81" s="49"/>
      <c r="F81" s="84" t="s">
        <v>87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</row>
    <row r="82" spans="1:108" s="62" customFormat="1" ht="27" customHeight="1" x14ac:dyDescent="0.25">
      <c r="A82" s="80" t="s">
        <v>125</v>
      </c>
      <c r="B82" s="79">
        <v>5912222126</v>
      </c>
      <c r="C82" s="47" t="s">
        <v>201</v>
      </c>
      <c r="D82" s="75"/>
      <c r="E82" s="49"/>
      <c r="F82" s="84" t="s">
        <v>87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</row>
    <row r="83" spans="1:108" s="62" customFormat="1" ht="27" customHeight="1" x14ac:dyDescent="0.25">
      <c r="A83" s="80"/>
      <c r="B83" s="79"/>
      <c r="C83" s="47"/>
      <c r="D83" s="75"/>
      <c r="E83" s="49"/>
      <c r="F83" s="84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</row>
    <row r="84" spans="1:108" s="71" customFormat="1" ht="27" customHeight="1" x14ac:dyDescent="0.25">
      <c r="A84" s="87" t="s">
        <v>148</v>
      </c>
      <c r="B84" s="87"/>
      <c r="C84" s="87"/>
      <c r="D84" s="87"/>
      <c r="E84" s="87"/>
      <c r="F84" s="87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</row>
    <row r="85" spans="1:108" s="71" customFormat="1" ht="27" customHeight="1" x14ac:dyDescent="0.25">
      <c r="A85" s="81"/>
      <c r="B85" s="65"/>
      <c r="C85" s="72"/>
      <c r="D85" s="77"/>
      <c r="E85" s="73"/>
      <c r="F85" s="8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</row>
    <row r="86" spans="1:108" s="62" customFormat="1" ht="27" customHeight="1" x14ac:dyDescent="0.25">
      <c r="A86" s="80" t="s">
        <v>137</v>
      </c>
      <c r="B86" s="79">
        <v>5912222423</v>
      </c>
      <c r="C86" s="47" t="s">
        <v>203</v>
      </c>
      <c r="D86" s="75">
        <v>1007</v>
      </c>
      <c r="E86" s="49" t="s">
        <v>85</v>
      </c>
      <c r="F86" s="85" t="s">
        <v>27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</row>
    <row r="87" spans="1:108" s="62" customFormat="1" ht="27" customHeight="1" x14ac:dyDescent="0.25">
      <c r="A87" s="80" t="s">
        <v>126</v>
      </c>
      <c r="B87" s="79">
        <v>5912222424</v>
      </c>
      <c r="C87" s="47" t="s">
        <v>204</v>
      </c>
      <c r="D87" s="75">
        <v>7040</v>
      </c>
      <c r="E87" s="49" t="s">
        <v>85</v>
      </c>
      <c r="F87" s="85" t="s">
        <v>27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</row>
    <row r="88" spans="1:108" s="62" customFormat="1" ht="27" customHeight="1" x14ac:dyDescent="0.25">
      <c r="A88" s="80" t="s">
        <v>127</v>
      </c>
      <c r="B88" s="79">
        <v>5912222425</v>
      </c>
      <c r="C88" s="47" t="s">
        <v>205</v>
      </c>
      <c r="D88" s="75">
        <v>1011</v>
      </c>
      <c r="E88" s="49" t="s">
        <v>85</v>
      </c>
      <c r="F88" s="85" t="s">
        <v>27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</row>
    <row r="89" spans="1:108" s="62" customFormat="1" ht="27" customHeight="1" x14ac:dyDescent="0.25">
      <c r="A89" s="80" t="s">
        <v>128</v>
      </c>
      <c r="B89" s="79">
        <v>5912222427</v>
      </c>
      <c r="C89" s="47" t="s">
        <v>206</v>
      </c>
      <c r="D89" s="75">
        <v>9001</v>
      </c>
      <c r="E89" s="49" t="s">
        <v>85</v>
      </c>
      <c r="F89" s="85" t="s">
        <v>27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</row>
    <row r="90" spans="1:108" s="62" customFormat="1" ht="27" customHeight="1" x14ac:dyDescent="0.25">
      <c r="A90" s="80" t="s">
        <v>129</v>
      </c>
      <c r="B90" s="79">
        <v>5912222428</v>
      </c>
      <c r="C90" s="47" t="s">
        <v>207</v>
      </c>
      <c r="D90" s="75">
        <v>9011</v>
      </c>
      <c r="E90" s="49" t="s">
        <v>85</v>
      </c>
      <c r="F90" s="85" t="s">
        <v>27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</row>
    <row r="91" spans="1:108" s="62" customFormat="1" ht="27" customHeight="1" x14ac:dyDescent="0.25">
      <c r="A91" s="80" t="s">
        <v>130</v>
      </c>
      <c r="B91" s="79">
        <v>6559931032</v>
      </c>
      <c r="C91" s="47" t="s">
        <v>91</v>
      </c>
      <c r="D91" s="75" t="s">
        <v>92</v>
      </c>
      <c r="E91" s="49"/>
      <c r="F91" s="85" t="s">
        <v>27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</row>
    <row r="92" spans="1:108" s="62" customFormat="1" ht="27" customHeight="1" x14ac:dyDescent="0.25">
      <c r="A92" s="80" t="s">
        <v>131</v>
      </c>
      <c r="B92" s="79">
        <v>6559931034</v>
      </c>
      <c r="C92" s="47" t="s">
        <v>91</v>
      </c>
      <c r="D92" s="75" t="s">
        <v>93</v>
      </c>
      <c r="E92" s="49"/>
      <c r="F92" s="85" t="s">
        <v>27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</row>
    <row r="93" spans="1:108" s="62" customFormat="1" ht="27" customHeight="1" x14ac:dyDescent="0.25">
      <c r="A93" s="80" t="s">
        <v>115</v>
      </c>
      <c r="B93" s="79">
        <v>5912150084</v>
      </c>
      <c r="C93" s="47" t="s">
        <v>94</v>
      </c>
      <c r="D93" s="75"/>
      <c r="E93" s="49"/>
      <c r="F93" s="85" t="s">
        <v>95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</row>
    <row r="94" spans="1:108" s="62" customFormat="1" ht="27" customHeight="1" x14ac:dyDescent="0.25">
      <c r="A94" s="80" t="s">
        <v>132</v>
      </c>
      <c r="B94" s="79">
        <v>5912222439</v>
      </c>
      <c r="C94" s="47" t="s">
        <v>208</v>
      </c>
      <c r="D94" s="75">
        <v>9001</v>
      </c>
      <c r="E94" s="49" t="s">
        <v>85</v>
      </c>
      <c r="F94" s="85" t="s">
        <v>27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</row>
    <row r="95" spans="1:108" s="62" customFormat="1" ht="27" customHeight="1" x14ac:dyDescent="0.25">
      <c r="A95" s="80" t="s">
        <v>111</v>
      </c>
      <c r="B95" s="79">
        <v>5912150043</v>
      </c>
      <c r="C95" s="47" t="s">
        <v>169</v>
      </c>
      <c r="D95" s="75"/>
      <c r="E95" s="49"/>
      <c r="F95" s="85" t="s">
        <v>95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</row>
    <row r="96" spans="1:108" s="62" customFormat="1" ht="27" customHeight="1" x14ac:dyDescent="0.25">
      <c r="A96" s="80" t="s">
        <v>133</v>
      </c>
      <c r="B96" s="79">
        <v>5912222444</v>
      </c>
      <c r="C96" s="47" t="s">
        <v>209</v>
      </c>
      <c r="D96" s="75">
        <v>1001</v>
      </c>
      <c r="E96" s="49" t="s">
        <v>85</v>
      </c>
      <c r="F96" s="85" t="s">
        <v>27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</row>
    <row r="97" spans="1:108" s="83" customFormat="1" ht="27" customHeight="1" x14ac:dyDescent="0.25">
      <c r="A97" s="80" t="s">
        <v>134</v>
      </c>
      <c r="B97" s="79">
        <v>5912222445</v>
      </c>
      <c r="C97" s="47" t="s">
        <v>210</v>
      </c>
      <c r="D97" s="75">
        <v>1001</v>
      </c>
      <c r="E97" s="49" t="s">
        <v>85</v>
      </c>
      <c r="F97" s="85" t="s">
        <v>27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</row>
    <row r="100" spans="1:108" ht="37.200000000000003" customHeight="1" x14ac:dyDescent="0.25">
      <c r="A100" s="88" t="s">
        <v>211</v>
      </c>
      <c r="B100" s="88"/>
      <c r="C100" s="88"/>
      <c r="D100" s="88"/>
      <c r="E100" s="88"/>
      <c r="F100" s="88"/>
    </row>
  </sheetData>
  <mergeCells count="4">
    <mergeCell ref="A4:F4"/>
    <mergeCell ref="A44:F44"/>
    <mergeCell ref="A84:F84"/>
    <mergeCell ref="A100:F100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&amp;C&amp;"Arial,Félkövér"&amp;12Kiegészítő iratok 9. számú melléklete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Péter</vt:lpstr>
      <vt:lpstr>Gyuri </vt:lpstr>
      <vt:lpstr>Használati leírás</vt:lpstr>
      <vt:lpstr>Becsült érték</vt:lpstr>
      <vt:lpstr>'Becsült érték'!Nyomtatási_cím</vt:lpstr>
    </vt:vector>
  </TitlesOfParts>
  <Company>IQSYS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pretz</dc:creator>
  <cp:lastModifiedBy>Sziklafiné Erdei Erika</cp:lastModifiedBy>
  <cp:lastPrinted>2014-09-19T07:49:11Z</cp:lastPrinted>
  <dcterms:created xsi:type="dcterms:W3CDTF">2011-08-01T06:35:52Z</dcterms:created>
  <dcterms:modified xsi:type="dcterms:W3CDTF">2014-10-14T05:44:02Z</dcterms:modified>
</cp:coreProperties>
</file>