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570" windowWidth="15480" windowHeight="11100" tabRatio="554" firstSheet="3" activeTab="3"/>
  </bookViews>
  <sheets>
    <sheet name="Péter" sheetId="1" state="hidden" r:id="rId1"/>
    <sheet name="Gyuri " sheetId="2" state="hidden" r:id="rId2"/>
    <sheet name="Használati leírás" sheetId="3" state="hidden" r:id="rId3"/>
    <sheet name="2.sz.melléklet" sheetId="5" r:id="rId4"/>
  </sheets>
  <definedNames>
    <definedName name="Év">#REF!</definedName>
    <definedName name="igen_nem">#REF!</definedName>
    <definedName name="konszi">#REF!</definedName>
    <definedName name="Negyedév">#REF!</definedName>
    <definedName name="_xlnm.Print_Area" localSheetId="3">'2.sz.melléklet'!$A$3:$E$56</definedName>
    <definedName name="Terület">#REF!</definedName>
  </definedNames>
  <calcPr calcId="145621"/>
</workbook>
</file>

<file path=xl/calcChain.xml><?xml version="1.0" encoding="utf-8"?>
<calcChain xmlns="http://schemas.openxmlformats.org/spreadsheetml/2006/main">
  <c r="N21" i="2" l="1"/>
  <c r="P21" i="2"/>
  <c r="N22" i="2"/>
  <c r="N23" i="2"/>
  <c r="P23" i="2"/>
  <c r="N24" i="2"/>
  <c r="N25" i="2"/>
  <c r="P25" i="2"/>
  <c r="K5" i="1"/>
  <c r="M5" i="1"/>
  <c r="H5" i="1"/>
  <c r="C33" i="1"/>
  <c r="C32" i="1"/>
  <c r="C31" i="1"/>
  <c r="C30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J30" i="1"/>
  <c r="L30" i="1"/>
  <c r="J31" i="1"/>
  <c r="L31" i="1"/>
  <c r="J32" i="1"/>
  <c r="L32" i="1"/>
  <c r="J33" i="1"/>
  <c r="L33" i="1"/>
  <c r="J34" i="1"/>
  <c r="L34" i="1"/>
  <c r="J35" i="1"/>
  <c r="L35" i="1"/>
  <c r="A28" i="1"/>
  <c r="P22" i="2"/>
  <c r="P24" i="2"/>
  <c r="J21" i="2"/>
  <c r="J22" i="2"/>
  <c r="J23" i="2"/>
  <c r="J24" i="2"/>
  <c r="J25" i="2"/>
  <c r="J20" i="2"/>
  <c r="J26" i="2"/>
  <c r="N20" i="2"/>
  <c r="P20" i="2"/>
  <c r="G6" i="2"/>
  <c r="I6" i="2"/>
  <c r="K6" i="2"/>
  <c r="G7" i="2"/>
  <c r="I7" i="2"/>
  <c r="K7" i="2"/>
  <c r="G8" i="2"/>
  <c r="I8" i="2"/>
  <c r="K8" i="2"/>
  <c r="G9" i="2"/>
  <c r="I9" i="2"/>
  <c r="K9" i="2"/>
  <c r="G10" i="2"/>
  <c r="I10" i="2"/>
  <c r="K10" i="2"/>
  <c r="G11" i="2"/>
  <c r="I11" i="2"/>
  <c r="K11" i="2"/>
  <c r="G5" i="2"/>
  <c r="I5" i="2"/>
  <c r="K5" i="2"/>
  <c r="G21" i="2"/>
  <c r="G22" i="2"/>
  <c r="G23" i="2"/>
  <c r="G24" i="2"/>
  <c r="G25" i="2"/>
  <c r="E25" i="2"/>
  <c r="G20" i="2"/>
  <c r="C18" i="2"/>
  <c r="E23" i="2"/>
  <c r="E21" i="2"/>
  <c r="E20" i="2"/>
  <c r="E24" i="2"/>
  <c r="E22" i="2"/>
  <c r="M31" i="1"/>
  <c r="M32" i="1"/>
  <c r="M33" i="1"/>
  <c r="M34" i="1"/>
  <c r="M35" i="1"/>
  <c r="M30" i="1"/>
  <c r="Q20" i="2"/>
  <c r="Q21" i="2"/>
  <c r="Q22" i="2"/>
  <c r="Q23" i="2"/>
  <c r="Q24" i="2"/>
  <c r="Q25" i="2"/>
</calcChain>
</file>

<file path=xl/sharedStrings.xml><?xml version="1.0" encoding="utf-8"?>
<sst xmlns="http://schemas.openxmlformats.org/spreadsheetml/2006/main" count="194" uniqueCount="140">
  <si>
    <t>MINTA</t>
  </si>
  <si>
    <t>Mennyiség</t>
  </si>
  <si>
    <t>Cikkszám</t>
  </si>
  <si>
    <t>Utolsó beszerzési ár</t>
  </si>
  <si>
    <t xml:space="preserve">Ipari árindex </t>
  </si>
  <si>
    <t>sorszám</t>
  </si>
  <si>
    <t>cikkszám</t>
  </si>
  <si>
    <t xml:space="preserve"> utolsó számlázott ár Ft/unit</t>
  </si>
  <si>
    <t>utolsó számla éve</t>
  </si>
  <si>
    <t xml:space="preserve"> KSH termékcsoport: </t>
  </si>
  <si>
    <t>KSH iparági korrekció 2011-ig</t>
  </si>
  <si>
    <t>2011-es elvi ár</t>
  </si>
  <si>
    <t xml:space="preserve">szerződés tervezett időtartama: </t>
  </si>
  <si>
    <t>vas</t>
  </si>
  <si>
    <t>rúd</t>
  </si>
  <si>
    <t>lemez</t>
  </si>
  <si>
    <t>kürtő</t>
  </si>
  <si>
    <t>talpcsavar</t>
  </si>
  <si>
    <t>támoszlop</t>
  </si>
  <si>
    <t xml:space="preserve">huzal </t>
  </si>
  <si>
    <t>Segédanyagok (forrás  : Hálózati meghajtók \Tervezési és ..\ itt \ meg itt \ ksh.xls</t>
  </si>
  <si>
    <t xml:space="preserve"> %</t>
  </si>
  <si>
    <t>éves</t>
  </si>
  <si>
    <t>2011-ig</t>
  </si>
  <si>
    <t>fémtömegárú</t>
  </si>
  <si>
    <t xml:space="preserve">jövőbeli </t>
  </si>
  <si>
    <t>2011-14</t>
  </si>
  <si>
    <t>db</t>
  </si>
  <si>
    <t>szerződés alatti átlagos egységár</t>
  </si>
  <si>
    <t>tervezett érték</t>
  </si>
  <si>
    <t xml:space="preserve"> Gyur egy ötlete: hogy viszonyult az infáció a KSH iparágihoz</t>
  </si>
  <si>
    <t>infláció</t>
  </si>
  <si>
    <t>eltérés</t>
  </si>
  <si>
    <t xml:space="preserve">előjelzés </t>
  </si>
  <si>
    <t>inf</t>
  </si>
  <si>
    <t>iparág</t>
  </si>
  <si>
    <t xml:space="preserve"> szorzótényező …ig</t>
  </si>
  <si>
    <t>NEM TŐZSDEI CIKK !!!!!!</t>
  </si>
  <si>
    <t xml:space="preserve">Sorszám </t>
  </si>
  <si>
    <t>Megnevezés</t>
  </si>
  <si>
    <t>Ipari árindex alapján árkorrekció</t>
  </si>
  <si>
    <t>2011 Elvi ár</t>
  </si>
  <si>
    <t>Jövőbeli</t>
  </si>
  <si>
    <t>Várható egyságár</t>
  </si>
  <si>
    <t>Várható infláció</t>
  </si>
  <si>
    <t>i. árindex eltérés</t>
  </si>
  <si>
    <t>Ipari árindex</t>
  </si>
  <si>
    <t>B:\Főosztály közös\Árindexek</t>
  </si>
  <si>
    <t>Árindexek:</t>
  </si>
  <si>
    <t>NEM TŐZSDEI CIKKEK</t>
  </si>
  <si>
    <t>Árindexek</t>
  </si>
  <si>
    <t>Utolsó Beszerzés Éve</t>
  </si>
  <si>
    <t>Tervezettérték</t>
  </si>
  <si>
    <t xml:space="preserve">Tervezett érték és becsült érték  egységes számítási módszere - javaslat </t>
  </si>
  <si>
    <t xml:space="preserve">                 Beszerzéstervezési és Minőségbizt. Osztály </t>
  </si>
  <si>
    <t xml:space="preserve"> 1)  Ha tőzsdei cikk : a módszer nem használható, egyedi eleméz(ek) szükséges(ek)</t>
  </si>
  <si>
    <t xml:space="preserve">   </t>
  </si>
  <si>
    <t xml:space="preserve">pl: kőolaj és kőolajszármazékok, földgáz, energiahordozók, szinesfémek stb. </t>
  </si>
  <si>
    <t xml:space="preserve">       lépésben valorizálja a jövőbeli szerződés középidejére: </t>
  </si>
  <si>
    <t xml:space="preserve">            a) a megfelelően választott KSH ágazati árindexekkel korrigálja a mai állapotra</t>
  </si>
  <si>
    <t xml:space="preserve">            b) az inflációs előjelzéssel módosítja a  várható árat a jövőre nézve. </t>
  </si>
  <si>
    <t>Ehhez feltételezi, hogy az ágazati árindex és az infláció múlbeli viszonya kb. azonos</t>
  </si>
  <si>
    <t xml:space="preserve">   marad a jövőre is (azaz ha az aktuális ágazati áridex eddig átlagosan 2%-al volt az </t>
  </si>
  <si>
    <t xml:space="preserve">    infláció felett, akkor feltételezzük, hogy a jövőben is 2 %-al lesz felette). </t>
  </si>
  <si>
    <t xml:space="preserve">Megjegyzés: a szerződés futamidejének középidejére történő számítás azért javasolt (a szerződéses évekre </t>
  </si>
  <si>
    <t xml:space="preserve">           külön-külön történő számítás helyett), mert vélhetően a szerződésben lesz lehetősége a vállalkozónak</t>
  </si>
  <si>
    <t xml:space="preserve">           kb. évente árkorrekciót kérni (amely infláció-függő lesz) - s így a számítás egyszerűbb. </t>
  </si>
  <si>
    <t xml:space="preserve">           A kezdeményezés tárgya szerint kell az értékben domináns ágazatot kiválasztani (a beszerzési eljárá-</t>
  </si>
  <si>
    <t xml:space="preserve">           saink nagy részében ez egyértelműen megtehető). </t>
  </si>
  <si>
    <t xml:space="preserve">3.) A modell használata: </t>
  </si>
  <si>
    <t xml:space="preserve">  - az igény alapján ki kell választani a megfelelő KSH ágazati indexeket (kattints az "adatok megadása" fül I4 cellájára !!) </t>
  </si>
  <si>
    <t xml:space="preserve">  - az ottani adatokkal fel kell tölteni a "B" oszlop sárgával jelölt celláit </t>
  </si>
  <si>
    <t xml:space="preserve">  - hasonlóan: meg kell adni az inflációs előjelzést (szintén Y:\Főosztály közös\Árindexek alatt - rendszeresen frissítjük) </t>
  </si>
  <si>
    <t xml:space="preserve">          a "G" oszlop sárga celláiban  - kézzel beírva</t>
  </si>
  <si>
    <t xml:space="preserve">  - adjuk meg az Adatok megadása lapon a tervezett szerződés hatályának kezdő és végső éveit</t>
  </si>
  <si>
    <t xml:space="preserve"> - az utolsó adat megadása után a számítás munkalapon jobb-alsó sarokban a Tervezett érték és a Becsült érték máris</t>
  </si>
  <si>
    <t xml:space="preserve">     rendelkezésre áll !  </t>
  </si>
  <si>
    <t xml:space="preserve">  Nem megengedett a modell módosítása (a koncepció jóváhagyását követően térek ki arra, hogy lehet tetszőleges sorszámú</t>
  </si>
  <si>
    <t xml:space="preserve">Az adatok csak példák !!! </t>
  </si>
  <si>
    <t xml:space="preserve">  - tegyük fel, a "számítás" munkalapon a sárgával jelölt oszlopokban az adatok megvannak (ez maga az igény - MBEO kezeli)</t>
  </si>
  <si>
    <t>2011. aug. 2</t>
  </si>
  <si>
    <t xml:space="preserve">                                                                  terméket felvinni a "Számítás" munkalapra) </t>
  </si>
  <si>
    <r>
      <t xml:space="preserve"> 2) Ha nem tőzsdei cikk: a módszer használható. </t>
    </r>
    <r>
      <rPr>
        <sz val="10"/>
        <color indexed="10"/>
        <rFont val="Arial"/>
        <family val="2"/>
        <charset val="238"/>
      </rPr>
      <t>Az elve</t>
    </r>
    <r>
      <rPr>
        <sz val="10"/>
        <rFont val="Arial"/>
        <family val="2"/>
        <charset val="238"/>
      </rPr>
      <t>: az utolsó számlázott SAP árat két</t>
    </r>
  </si>
  <si>
    <t>Mennyiség összesen / 1 év</t>
  </si>
  <si>
    <t>Mennyiségi egység (Me)</t>
  </si>
  <si>
    <t>Tervezett mennyiség összesen 
/ 12 hónap</t>
  </si>
  <si>
    <t>Nettó ajánlati egységár (Ft/Me)</t>
  </si>
  <si>
    <t>Nettó ajánlati összár (Ft/12 hónap)</t>
  </si>
  <si>
    <t>……………..…..Ft/12 hónap</t>
  </si>
  <si>
    <t>Rezsi óradíj</t>
  </si>
  <si>
    <t>NSR-RS4 panel</t>
  </si>
  <si>
    <t>NSR-EA4 panel</t>
  </si>
  <si>
    <t>Tápegység SVS-H</t>
  </si>
  <si>
    <t>ES-1W panel</t>
  </si>
  <si>
    <t>SG-L3 AZ panel</t>
  </si>
  <si>
    <t>SG L3 EZ Panel</t>
  </si>
  <si>
    <t>AS-H kártya</t>
  </si>
  <si>
    <t>HON kiértékelő 3ledes panel NSR-E3</t>
  </si>
  <si>
    <t>3 fényű váltójelző ledes komplett</t>
  </si>
  <si>
    <t>Ledes optika váltójelzőhöz-egyenes</t>
  </si>
  <si>
    <t>Ledes optika váltójelzőhöz-kitérő</t>
  </si>
  <si>
    <t>Kiértékelő elektronika HW 60</t>
  </si>
  <si>
    <t>Ledes optika váltjelz-reteszlámpa sárga</t>
  </si>
  <si>
    <t>HKF foglaltság érzékeló hurok</t>
  </si>
  <si>
    <t>Szánszerkezet</t>
  </si>
  <si>
    <t>Áramérzékelő MSR-K1</t>
  </si>
  <si>
    <t>DC átalakitó HGW250GsF 24V=250W filter</t>
  </si>
  <si>
    <t>S/E modul HSK áramkörhöz</t>
  </si>
  <si>
    <t>Fogado H+K hon 4-es NRS-TA4</t>
  </si>
  <si>
    <t>Egyen fesz. átalakitó HGW 250C 24V 250W</t>
  </si>
  <si>
    <t>Adószűrő trafóval 125hz</t>
  </si>
  <si>
    <t>Vevőszűrő trafóval 125Hz</t>
  </si>
  <si>
    <t>Csatlakozó MSR-OB 40281/5</t>
  </si>
  <si>
    <t>Kontakt H+K</t>
  </si>
  <si>
    <t>Fogado H+K hon 4-es NRST 4</t>
  </si>
  <si>
    <t>CPU kártya HN-P vezérléshez</t>
  </si>
  <si>
    <t>BIS2 kártya HN-P vezérléshez</t>
  </si>
  <si>
    <t>HSK kártya V2. O HN-P vezérléshez</t>
  </si>
  <si>
    <t>Bemeneti kártya HN-P vezérléshez</t>
  </si>
  <si>
    <t>Kimeneti L kártya HN-P vezérléshez</t>
  </si>
  <si>
    <t>Áramellátó kártya SVS HN-P vezérléshez</t>
  </si>
  <si>
    <t>Interfész kártya HN-P vezérléshez</t>
  </si>
  <si>
    <t>HSK csatlakozó kártya HN-P vezérléshez</t>
  </si>
  <si>
    <t>Bemeneti csatlakozó kártya HN-P vezérhez</t>
  </si>
  <si>
    <t>Kimeneti csatlakozó kártya HN-P vezérhez</t>
  </si>
  <si>
    <t>Áramellátó csatlakozó kártya SVS HN-P</t>
  </si>
  <si>
    <t>HSK sínáramköri kapacitás 5mF</t>
  </si>
  <si>
    <t>HSK sínáramköri kapacitás 6mF</t>
  </si>
  <si>
    <t>HSK sínáramköri kapacitás 10mF</t>
  </si>
  <si>
    <t>HSK sínáramköri kapacitás 16mF</t>
  </si>
  <si>
    <t>HSK sínáramköri kapacitás 20mF</t>
  </si>
  <si>
    <t>Közelítés kapcsoló HON-4</t>
  </si>
  <si>
    <t>Hon kiértékelő panel 4 ledes</t>
  </si>
  <si>
    <t>Fényjelzó ledes vörös LSZR 150</t>
  </si>
  <si>
    <t>ÓRA</t>
  </si>
  <si>
    <t>DB</t>
  </si>
  <si>
    <t>Ba7s LED (kezelőpultba)</t>
  </si>
  <si>
    <t>Ba10s LED (kezelőpultba)</t>
  </si>
  <si>
    <t>Mindösszesen (E5-E51 sorok összege, ez az összeg írandó a Felolvasólapra )</t>
  </si>
  <si>
    <t>Ajánlati egységárak táblázata – Jellemzően felhasználandó anyagok, rezsióradíj (Ajánlati Dokumentáció 12. sz. melléklet)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</si>
</sst>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43" fontId="1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" fillId="0" borderId="0"/>
    <xf numFmtId="0" fontId="15" fillId="0" borderId="0"/>
    <xf numFmtId="0" fontId="11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quotePrefix="1" applyBorder="1"/>
    <xf numFmtId="0" fontId="0" fillId="2" borderId="0" xfId="0" applyFill="1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quotePrefix="1" applyFill="1"/>
    <xf numFmtId="0" fontId="5" fillId="0" borderId="0" xfId="0" applyFont="1"/>
    <xf numFmtId="164" fontId="0" fillId="0" borderId="0" xfId="0" applyNumberFormat="1"/>
    <xf numFmtId="1" fontId="0" fillId="0" borderId="0" xfId="0" applyNumberFormat="1"/>
    <xf numFmtId="164" fontId="6" fillId="0" borderId="0" xfId="0" applyNumberFormat="1" applyFont="1"/>
    <xf numFmtId="2" fontId="6" fillId="0" borderId="0" xfId="0" applyNumberFormat="1" applyFont="1"/>
    <xf numFmtId="3" fontId="0" fillId="0" borderId="0" xfId="0" applyNumberFormat="1"/>
    <xf numFmtId="0" fontId="7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0" xfId="0" applyFont="1"/>
    <xf numFmtId="0" fontId="8" fillId="0" borderId="0" xfId="0" applyFont="1"/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9" fillId="0" borderId="0" xfId="0" applyFont="1"/>
    <xf numFmtId="0" fontId="10" fillId="0" borderId="0" xfId="2" applyAlignment="1" applyProtection="1"/>
    <xf numFmtId="10" fontId="0" fillId="0" borderId="0" xfId="0" applyNumberForma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11" fillId="0" borderId="13" xfId="0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14" xfId="3" applyFont="1" applyFill="1" applyBorder="1" applyAlignment="1">
      <alignment horizontal="center" vertical="center" wrapText="1"/>
    </xf>
    <xf numFmtId="0" fontId="3" fillId="0" borderId="16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9">
    <cellStyle name="Ezres 2" xfId="1"/>
    <cellStyle name="Hivatkozás" xfId="2" builtinId="8"/>
    <cellStyle name="Normál" xfId="0" builtinId="0"/>
    <cellStyle name="Normál 2" xfId="4"/>
    <cellStyle name="Normál 2 2" xfId="7"/>
    <cellStyle name="Normál 3" xfId="6"/>
    <cellStyle name="Normal_CPI_net" xfId="8"/>
    <cellStyle name="Normál_Munka1" xfId="3"/>
    <cellStyle name="Pénznem 2" xfId="5"/>
  </cellStyles>
  <dxfs count="0"/>
  <tableStyles count="0" defaultTableStyle="TableStyleMedium9" defaultPivotStyle="PivotStyleLight16"/>
  <colors>
    <mruColors>
      <color rgb="FFFFFF99"/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cfs01\GazdasagiIg\Beszerzesi_Foosztaly\F&#337;oszt&#225;ly%20k&#246;z&#246;s\&#193;rindex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A36"/>
  <sheetViews>
    <sheetView workbookViewId="0">
      <selection activeCell="E22" sqref="E22"/>
    </sheetView>
  </sheetViews>
  <sheetFormatPr defaultRowHeight="12.75" x14ac:dyDescent="0.2"/>
  <cols>
    <col min="1" max="1" width="11.5703125" bestFit="1" customWidth="1"/>
    <col min="2" max="2" width="12.7109375" customWidth="1"/>
    <col min="3" max="3" width="23.140625" customWidth="1"/>
    <col min="4" max="4" width="16" customWidth="1"/>
    <col min="5" max="6" width="14.42578125" customWidth="1"/>
    <col min="7" max="7" width="17.140625" customWidth="1"/>
    <col min="8" max="8" width="15.140625" customWidth="1"/>
    <col min="9" max="9" width="14.140625" customWidth="1"/>
    <col min="10" max="10" width="11.7109375" customWidth="1"/>
    <col min="11" max="11" width="15.42578125" customWidth="1"/>
    <col min="12" max="12" width="19" customWidth="1"/>
    <col min="13" max="13" width="11" customWidth="1"/>
    <col min="14" max="14" width="18" customWidth="1"/>
    <col min="15" max="15" width="19" customWidth="1"/>
  </cols>
  <sheetData>
    <row r="1" spans="1:27" ht="23.25" x14ac:dyDescent="0.35">
      <c r="B1" s="3" t="s">
        <v>0</v>
      </c>
      <c r="J1" s="3"/>
      <c r="K1" s="1"/>
      <c r="N1" s="4"/>
      <c r="O1" s="4"/>
      <c r="P1" s="4"/>
    </row>
    <row r="2" spans="1:27" ht="18" x14ac:dyDescent="0.25">
      <c r="D2" s="36" t="s">
        <v>49</v>
      </c>
      <c r="E2" s="36"/>
      <c r="F2" s="36"/>
      <c r="N2" s="4"/>
      <c r="O2" s="4"/>
      <c r="P2" s="4"/>
    </row>
    <row r="3" spans="1:27" ht="13.5" thickBot="1" x14ac:dyDescent="0.25">
      <c r="N3" s="40"/>
      <c r="O3" s="40"/>
      <c r="P3" s="40"/>
    </row>
    <row r="4" spans="1:27" ht="77.25" customHeight="1" thickBot="1" x14ac:dyDescent="0.3">
      <c r="A4" s="39" t="s">
        <v>38</v>
      </c>
      <c r="B4" s="28" t="s">
        <v>2</v>
      </c>
      <c r="C4" s="29" t="s">
        <v>1</v>
      </c>
      <c r="D4" s="29" t="s">
        <v>39</v>
      </c>
      <c r="E4" s="30" t="s">
        <v>3</v>
      </c>
      <c r="F4" s="30" t="s">
        <v>51</v>
      </c>
      <c r="G4" s="31" t="s">
        <v>4</v>
      </c>
      <c r="H4" s="32" t="s">
        <v>40</v>
      </c>
      <c r="I4" s="33" t="s">
        <v>41</v>
      </c>
      <c r="J4" s="38" t="s">
        <v>42</v>
      </c>
      <c r="K4" s="34" t="s">
        <v>43</v>
      </c>
      <c r="L4" s="32" t="s">
        <v>1</v>
      </c>
      <c r="M4" s="33" t="s">
        <v>52</v>
      </c>
      <c r="N4" s="37"/>
      <c r="O4" s="37"/>
      <c r="P4" s="37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40"/>
      <c r="B5" s="40"/>
      <c r="C5" s="40"/>
      <c r="D5" s="40"/>
      <c r="E5" s="40"/>
      <c r="F5" s="40"/>
      <c r="G5" s="40"/>
      <c r="H5" s="40">
        <f>E5*G5</f>
        <v>0</v>
      </c>
      <c r="I5" s="40"/>
      <c r="J5" s="40"/>
      <c r="K5" s="40">
        <f>I5*J5</f>
        <v>0</v>
      </c>
      <c r="L5" s="40"/>
      <c r="M5" s="40">
        <f>K5*L5</f>
        <v>0</v>
      </c>
      <c r="N5" s="40"/>
      <c r="O5" s="40"/>
      <c r="P5" s="40"/>
    </row>
    <row r="6" spans="1:27" x14ac:dyDescent="0.2">
      <c r="A6" s="40"/>
      <c r="B6" s="40"/>
      <c r="C6" s="40"/>
      <c r="D6" s="40"/>
      <c r="E6" s="42"/>
      <c r="F6" s="42"/>
      <c r="G6" s="40"/>
      <c r="H6" s="40">
        <f t="shared" ref="H6:H21" si="0">E6*G6</f>
        <v>0</v>
      </c>
      <c r="I6" s="40"/>
      <c r="J6" s="40"/>
      <c r="K6" s="40">
        <f t="shared" ref="K6:K21" si="1">I6*J6</f>
        <v>0</v>
      </c>
      <c r="L6" s="40"/>
      <c r="M6" s="40">
        <f t="shared" ref="M6:M21" si="2">K6*L6</f>
        <v>0</v>
      </c>
      <c r="N6" s="40"/>
      <c r="O6" s="40"/>
      <c r="P6" s="40"/>
    </row>
    <row r="7" spans="1:27" x14ac:dyDescent="0.2">
      <c r="A7" s="40"/>
      <c r="B7" s="40"/>
      <c r="C7" s="40"/>
      <c r="D7" s="40"/>
      <c r="E7" s="42"/>
      <c r="F7" s="42"/>
      <c r="G7" s="40"/>
      <c r="H7" s="40">
        <f t="shared" si="0"/>
        <v>0</v>
      </c>
      <c r="I7" s="40"/>
      <c r="J7" s="40"/>
      <c r="K7" s="40">
        <f t="shared" si="1"/>
        <v>0</v>
      </c>
      <c r="L7" s="40"/>
      <c r="M7" s="40">
        <f t="shared" si="2"/>
        <v>0</v>
      </c>
      <c r="N7" s="40"/>
      <c r="O7" s="40"/>
      <c r="P7" s="40"/>
    </row>
    <row r="8" spans="1:27" x14ac:dyDescent="0.2">
      <c r="A8" s="40"/>
      <c r="B8" s="40"/>
      <c r="C8" s="40"/>
      <c r="D8" s="40"/>
      <c r="E8" s="42"/>
      <c r="F8" s="42"/>
      <c r="G8" s="40"/>
      <c r="H8" s="40">
        <f t="shared" si="0"/>
        <v>0</v>
      </c>
      <c r="I8" s="40"/>
      <c r="J8" s="40"/>
      <c r="K8" s="40">
        <f t="shared" si="1"/>
        <v>0</v>
      </c>
      <c r="L8" s="40"/>
      <c r="M8" s="40">
        <f t="shared" si="2"/>
        <v>0</v>
      </c>
      <c r="N8" s="40"/>
      <c r="O8" s="40"/>
      <c r="P8" s="40"/>
    </row>
    <row r="9" spans="1:27" x14ac:dyDescent="0.2">
      <c r="A9" s="40"/>
      <c r="B9" s="40"/>
      <c r="C9" s="40"/>
      <c r="D9" s="40"/>
      <c r="E9" s="42"/>
      <c r="F9" s="42"/>
      <c r="G9" s="40"/>
      <c r="H9" s="40">
        <f t="shared" si="0"/>
        <v>0</v>
      </c>
      <c r="I9" s="40"/>
      <c r="J9" s="40"/>
      <c r="K9" s="40">
        <f t="shared" si="1"/>
        <v>0</v>
      </c>
      <c r="L9" s="40"/>
      <c r="M9" s="40">
        <f t="shared" si="2"/>
        <v>0</v>
      </c>
      <c r="N9" s="40"/>
      <c r="O9" s="40"/>
      <c r="P9" s="40"/>
    </row>
    <row r="10" spans="1:27" x14ac:dyDescent="0.2">
      <c r="A10" s="40"/>
      <c r="B10" s="40"/>
      <c r="C10" s="40"/>
      <c r="D10" s="40"/>
      <c r="E10" s="42"/>
      <c r="F10" s="42"/>
      <c r="G10" s="40"/>
      <c r="H10" s="40">
        <f t="shared" si="0"/>
        <v>0</v>
      </c>
      <c r="I10" s="40"/>
      <c r="J10" s="40"/>
      <c r="K10" s="40">
        <f t="shared" si="1"/>
        <v>0</v>
      </c>
      <c r="L10" s="40"/>
      <c r="M10" s="40">
        <f t="shared" si="2"/>
        <v>0</v>
      </c>
      <c r="N10" s="40"/>
      <c r="O10" s="40"/>
      <c r="P10" s="40"/>
    </row>
    <row r="11" spans="1:27" x14ac:dyDescent="0.2">
      <c r="A11" s="40"/>
      <c r="B11" s="40"/>
      <c r="C11" s="40"/>
      <c r="D11" s="40"/>
      <c r="E11" s="42"/>
      <c r="F11" s="42"/>
      <c r="G11" s="40"/>
      <c r="H11" s="40">
        <f t="shared" si="0"/>
        <v>0</v>
      </c>
      <c r="I11" s="41"/>
      <c r="J11" s="40"/>
      <c r="K11" s="40">
        <f t="shared" si="1"/>
        <v>0</v>
      </c>
      <c r="L11" s="40"/>
      <c r="M11" s="40">
        <f t="shared" si="2"/>
        <v>0</v>
      </c>
      <c r="N11" s="40"/>
      <c r="O11" s="40"/>
      <c r="P11" s="40"/>
    </row>
    <row r="12" spans="1:27" x14ac:dyDescent="0.2">
      <c r="A12" s="40"/>
      <c r="B12" s="40"/>
      <c r="C12" s="40"/>
      <c r="D12" s="40"/>
      <c r="E12" s="42"/>
      <c r="F12" s="42"/>
      <c r="G12" s="40"/>
      <c r="H12" s="40">
        <f t="shared" si="0"/>
        <v>0</v>
      </c>
      <c r="I12" s="41"/>
      <c r="J12" s="40"/>
      <c r="K12" s="40">
        <f t="shared" si="1"/>
        <v>0</v>
      </c>
      <c r="L12" s="40"/>
      <c r="M12" s="40">
        <f t="shared" si="2"/>
        <v>0</v>
      </c>
      <c r="N12" s="40"/>
      <c r="O12" s="40"/>
      <c r="P12" s="40"/>
    </row>
    <row r="13" spans="1:27" x14ac:dyDescent="0.2">
      <c r="A13" s="40"/>
      <c r="B13" s="40"/>
      <c r="C13" s="40"/>
      <c r="D13" s="40"/>
      <c r="E13" s="42"/>
      <c r="F13" s="42"/>
      <c r="G13" s="40"/>
      <c r="H13" s="40">
        <f t="shared" si="0"/>
        <v>0</v>
      </c>
      <c r="I13" s="41"/>
      <c r="J13" s="40"/>
      <c r="K13" s="40">
        <f t="shared" si="1"/>
        <v>0</v>
      </c>
      <c r="L13" s="40"/>
      <c r="M13" s="40">
        <f t="shared" si="2"/>
        <v>0</v>
      </c>
      <c r="N13" s="40"/>
      <c r="O13" s="40"/>
      <c r="P13" s="40"/>
    </row>
    <row r="14" spans="1:27" x14ac:dyDescent="0.2">
      <c r="A14" s="40"/>
      <c r="B14" s="40"/>
      <c r="C14" s="40"/>
      <c r="D14" s="40"/>
      <c r="E14" s="42"/>
      <c r="F14" s="42"/>
      <c r="G14" s="40"/>
      <c r="H14" s="40">
        <f t="shared" si="0"/>
        <v>0</v>
      </c>
      <c r="I14" s="41"/>
      <c r="J14" s="40"/>
      <c r="K14" s="40">
        <f t="shared" si="1"/>
        <v>0</v>
      </c>
      <c r="L14" s="40"/>
      <c r="M14" s="40">
        <f t="shared" si="2"/>
        <v>0</v>
      </c>
      <c r="N14" s="40"/>
      <c r="O14" s="40"/>
      <c r="P14" s="40"/>
    </row>
    <row r="15" spans="1:27" x14ac:dyDescent="0.2">
      <c r="A15" s="40"/>
      <c r="B15" s="40"/>
      <c r="C15" s="40"/>
      <c r="D15" s="40"/>
      <c r="E15" s="42"/>
      <c r="F15" s="42"/>
      <c r="G15" s="40"/>
      <c r="H15" s="40">
        <f t="shared" si="0"/>
        <v>0</v>
      </c>
      <c r="I15" s="41"/>
      <c r="J15" s="40"/>
      <c r="K15" s="40">
        <f t="shared" si="1"/>
        <v>0</v>
      </c>
      <c r="L15" s="40"/>
      <c r="M15" s="40">
        <f t="shared" si="2"/>
        <v>0</v>
      </c>
      <c r="N15" s="40"/>
      <c r="O15" s="40"/>
      <c r="P15" s="40"/>
    </row>
    <row r="16" spans="1:27" x14ac:dyDescent="0.2">
      <c r="A16" s="40"/>
      <c r="B16" s="40"/>
      <c r="C16" s="40"/>
      <c r="D16" s="40"/>
      <c r="E16" s="42"/>
      <c r="F16" s="42"/>
      <c r="G16" s="40"/>
      <c r="H16" s="40">
        <f t="shared" si="0"/>
        <v>0</v>
      </c>
      <c r="I16" s="41"/>
      <c r="J16" s="40"/>
      <c r="K16" s="40">
        <f t="shared" si="1"/>
        <v>0</v>
      </c>
      <c r="L16" s="40"/>
      <c r="M16" s="40">
        <f t="shared" si="2"/>
        <v>0</v>
      </c>
      <c r="N16" s="40"/>
      <c r="O16" s="40"/>
      <c r="P16" s="40"/>
    </row>
    <row r="17" spans="1:16" x14ac:dyDescent="0.2">
      <c r="A17" s="40"/>
      <c r="B17" s="40"/>
      <c r="C17" s="40"/>
      <c r="D17" s="40"/>
      <c r="E17" s="40"/>
      <c r="F17" s="40"/>
      <c r="G17" s="40"/>
      <c r="H17" s="40">
        <f t="shared" si="0"/>
        <v>0</v>
      </c>
      <c r="I17" s="40"/>
      <c r="J17" s="40"/>
      <c r="K17" s="40">
        <f t="shared" si="1"/>
        <v>0</v>
      </c>
      <c r="L17" s="40"/>
      <c r="M17" s="40">
        <f t="shared" si="2"/>
        <v>0</v>
      </c>
      <c r="N17" s="40"/>
      <c r="O17" s="40"/>
      <c r="P17" s="40"/>
    </row>
    <row r="18" spans="1:16" x14ac:dyDescent="0.2">
      <c r="H18" s="40">
        <f t="shared" si="0"/>
        <v>0</v>
      </c>
      <c r="K18" s="40">
        <f t="shared" si="1"/>
        <v>0</v>
      </c>
      <c r="M18" s="40">
        <f t="shared" si="2"/>
        <v>0</v>
      </c>
    </row>
    <row r="19" spans="1:16" x14ac:dyDescent="0.2">
      <c r="H19" s="40">
        <f t="shared" si="0"/>
        <v>0</v>
      </c>
      <c r="K19" s="40">
        <f t="shared" si="1"/>
        <v>0</v>
      </c>
      <c r="M19" s="40">
        <f t="shared" si="2"/>
        <v>0</v>
      </c>
    </row>
    <row r="20" spans="1:16" x14ac:dyDescent="0.2">
      <c r="H20" s="40">
        <f t="shared" si="0"/>
        <v>0</v>
      </c>
      <c r="K20" s="40">
        <f t="shared" si="1"/>
        <v>0</v>
      </c>
      <c r="M20" s="40">
        <f t="shared" si="2"/>
        <v>0</v>
      </c>
    </row>
    <row r="21" spans="1:16" x14ac:dyDescent="0.2">
      <c r="H21" s="40">
        <f t="shared" si="0"/>
        <v>0</v>
      </c>
      <c r="K21" s="40">
        <f t="shared" si="1"/>
        <v>0</v>
      </c>
      <c r="M21" s="40">
        <f t="shared" si="2"/>
        <v>0</v>
      </c>
    </row>
    <row r="22" spans="1:16" x14ac:dyDescent="0.2">
      <c r="A22" s="35" t="s">
        <v>48</v>
      </c>
      <c r="B22" t="s">
        <v>47</v>
      </c>
      <c r="E22" s="44" t="s">
        <v>50</v>
      </c>
      <c r="F22" s="44"/>
      <c r="H22" s="40"/>
      <c r="K22" s="40"/>
      <c r="M22" s="40"/>
    </row>
    <row r="23" spans="1:16" ht="15" x14ac:dyDescent="0.25">
      <c r="E23" s="43"/>
      <c r="F23" s="43"/>
    </row>
    <row r="26" spans="1:16" x14ac:dyDescent="0.2">
      <c r="A26" s="4"/>
      <c r="B26" s="4"/>
      <c r="C26" s="4"/>
      <c r="D26" s="4"/>
      <c r="E26" s="4"/>
      <c r="F26" s="4"/>
      <c r="G26" t="s">
        <v>30</v>
      </c>
    </row>
    <row r="27" spans="1:16" x14ac:dyDescent="0.2">
      <c r="A27" s="4"/>
      <c r="B27" s="4"/>
      <c r="C27" s="4"/>
      <c r="D27" s="4"/>
      <c r="E27" s="4"/>
      <c r="F27" s="4"/>
      <c r="G27" s="4"/>
      <c r="H27" s="4"/>
    </row>
    <row r="28" spans="1:16" x14ac:dyDescent="0.2">
      <c r="A28" s="4">
        <f>E12</f>
        <v>0</v>
      </c>
      <c r="B28" s="14" t="s">
        <v>21</v>
      </c>
      <c r="C28" s="4"/>
      <c r="D28" s="4"/>
      <c r="E28" s="4" t="s">
        <v>46</v>
      </c>
      <c r="F28" s="4"/>
      <c r="G28" t="s">
        <v>45</v>
      </c>
      <c r="H28" t="s">
        <v>33</v>
      </c>
      <c r="I28" t="s">
        <v>44</v>
      </c>
      <c r="J28" t="s">
        <v>35</v>
      </c>
    </row>
    <row r="29" spans="1:16" x14ac:dyDescent="0.2">
      <c r="A29" s="4"/>
      <c r="B29" s="4" t="s">
        <v>22</v>
      </c>
      <c r="C29" s="4" t="s">
        <v>23</v>
      </c>
      <c r="D29" s="4"/>
      <c r="E29" s="4"/>
      <c r="F29" s="4"/>
      <c r="L29" s="8"/>
      <c r="M29" t="s">
        <v>36</v>
      </c>
    </row>
    <row r="30" spans="1:16" x14ac:dyDescent="0.2">
      <c r="A30" s="4">
        <v>2006</v>
      </c>
      <c r="B30" s="15">
        <v>3.9</v>
      </c>
      <c r="C30" s="16">
        <f>D31*D31*D32*D33*D34</f>
        <v>1.3527143651231999</v>
      </c>
      <c r="D30" s="4">
        <v>1.0389999999999999</v>
      </c>
      <c r="E30" s="4"/>
      <c r="F30" s="4"/>
      <c r="H30">
        <v>2012</v>
      </c>
      <c r="I30" s="6">
        <v>3.4</v>
      </c>
      <c r="J30" s="22">
        <f>I30+G36</f>
        <v>3.4</v>
      </c>
      <c r="L30">
        <f t="shared" ref="L30:L35" si="3">(100+J30)/100</f>
        <v>1.034</v>
      </c>
      <c r="M30" s="25">
        <f>L30</f>
        <v>1.034</v>
      </c>
    </row>
    <row r="31" spans="1:16" x14ac:dyDescent="0.2">
      <c r="A31" s="4">
        <v>2007</v>
      </c>
      <c r="B31" s="15">
        <v>8</v>
      </c>
      <c r="C31" s="16">
        <f>D31*D32*D33*D34</f>
        <v>1.25251330104</v>
      </c>
      <c r="D31" s="4">
        <v>1.08</v>
      </c>
      <c r="E31" s="4"/>
      <c r="F31" s="4"/>
      <c r="H31">
        <v>2013</v>
      </c>
      <c r="I31" s="6">
        <v>3</v>
      </c>
      <c r="J31" s="22">
        <f>I31+J37</f>
        <v>3</v>
      </c>
      <c r="L31">
        <f t="shared" si="3"/>
        <v>1.03</v>
      </c>
      <c r="M31" s="25">
        <f>L30*L31</f>
        <v>1.0650200000000001</v>
      </c>
    </row>
    <row r="32" spans="1:16" x14ac:dyDescent="0.2">
      <c r="A32" s="4">
        <v>2008</v>
      </c>
      <c r="B32" s="15">
        <v>6.1</v>
      </c>
      <c r="C32" s="16">
        <f>D32*D33*D34</f>
        <v>1.1597345379999999</v>
      </c>
      <c r="D32" s="4">
        <v>1.0609999999999999</v>
      </c>
      <c r="E32" s="4"/>
      <c r="F32" s="4"/>
      <c r="H32">
        <v>2014</v>
      </c>
      <c r="I32" s="6">
        <v>3</v>
      </c>
      <c r="J32" s="22">
        <f>I32+J38</f>
        <v>3</v>
      </c>
      <c r="L32">
        <f t="shared" si="3"/>
        <v>1.03</v>
      </c>
      <c r="M32" s="25">
        <f>M31*L32</f>
        <v>1.0969706000000001</v>
      </c>
    </row>
    <row r="33" spans="1:13" x14ac:dyDescent="0.2">
      <c r="A33" s="4">
        <v>2009</v>
      </c>
      <c r="B33" s="15">
        <v>4.2</v>
      </c>
      <c r="C33" s="16">
        <f>D33*D34</f>
        <v>1.0930579999999999</v>
      </c>
      <c r="D33" s="40">
        <v>1.042</v>
      </c>
      <c r="E33" s="4"/>
      <c r="F33" s="4"/>
      <c r="H33">
        <v>2015</v>
      </c>
      <c r="I33" s="6">
        <v>3</v>
      </c>
      <c r="J33" s="22">
        <f>I33+J39</f>
        <v>3</v>
      </c>
      <c r="L33">
        <f t="shared" si="3"/>
        <v>1.03</v>
      </c>
      <c r="M33" s="25">
        <f>M32*L33</f>
        <v>1.1298797180000002</v>
      </c>
    </row>
    <row r="34" spans="1:13" x14ac:dyDescent="0.2">
      <c r="A34" s="4">
        <v>2010</v>
      </c>
      <c r="B34" s="15">
        <v>4.9000000000000004</v>
      </c>
      <c r="C34" s="16">
        <v>1.0489999999999999</v>
      </c>
      <c r="D34" s="40">
        <v>1.0489999999999999</v>
      </c>
      <c r="E34" s="4"/>
      <c r="F34" s="4"/>
      <c r="H34">
        <v>2016</v>
      </c>
      <c r="I34" s="6">
        <v>2.9</v>
      </c>
      <c r="J34" s="22">
        <f>I34+J40</f>
        <v>2.9</v>
      </c>
      <c r="L34">
        <f t="shared" si="3"/>
        <v>1.0290000000000001</v>
      </c>
      <c r="M34" s="25">
        <f>M33*L34</f>
        <v>1.1626462298220004</v>
      </c>
    </row>
    <row r="35" spans="1:13" x14ac:dyDescent="0.2">
      <c r="A35" s="4">
        <v>2011</v>
      </c>
      <c r="B35" s="15">
        <v>0</v>
      </c>
      <c r="C35" s="16"/>
      <c r="D35" s="4"/>
      <c r="E35" s="4"/>
      <c r="F35" s="4"/>
      <c r="H35">
        <v>2017</v>
      </c>
      <c r="I35" s="6">
        <v>2.9</v>
      </c>
      <c r="J35" s="22">
        <f>I35+J41</f>
        <v>2.9</v>
      </c>
      <c r="L35">
        <f t="shared" si="3"/>
        <v>1.0290000000000001</v>
      </c>
      <c r="M35" s="25">
        <f>M34*L35</f>
        <v>1.1963629704868386</v>
      </c>
    </row>
    <row r="36" spans="1:13" x14ac:dyDescent="0.2">
      <c r="A36" s="4"/>
      <c r="B36" s="4"/>
      <c r="C36" s="4"/>
      <c r="D36" s="4"/>
      <c r="E36" s="4"/>
      <c r="F36" s="4"/>
      <c r="G36" s="24"/>
    </row>
  </sheetData>
  <phoneticPr fontId="4" type="noConversion"/>
  <hyperlinks>
    <hyperlink ref="E22" r:id="rId1" tooltip="file://cfs01/GazdasagiIg/Beszerzesi_Foosztaly/Főosztály%20közös/Árindexek" display="\\cfs01\GazdasagiIg\Beszerzesi_Foosztaly\Főosztály közös\Árindexek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2:Q26"/>
  <sheetViews>
    <sheetView topLeftCell="A4" workbookViewId="0">
      <selection activeCell="E22" sqref="E22"/>
    </sheetView>
  </sheetViews>
  <sheetFormatPr defaultRowHeight="12.75" x14ac:dyDescent="0.2"/>
  <cols>
    <col min="1" max="1" width="12.28515625" customWidth="1"/>
    <col min="2" max="3" width="14.7109375" customWidth="1"/>
    <col min="4" max="4" width="9.85546875" customWidth="1"/>
    <col min="6" max="6" width="13" customWidth="1"/>
  </cols>
  <sheetData>
    <row r="2" spans="1:12" x14ac:dyDescent="0.2">
      <c r="B2" s="27" t="s">
        <v>37</v>
      </c>
      <c r="D2" t="s">
        <v>9</v>
      </c>
      <c r="F2" s="6" t="s">
        <v>24</v>
      </c>
      <c r="H2" t="s">
        <v>12</v>
      </c>
      <c r="K2" s="20" t="s">
        <v>26</v>
      </c>
    </row>
    <row r="3" spans="1:12" ht="58.5" customHeight="1" x14ac:dyDescent="0.2">
      <c r="A3" t="s">
        <v>5</v>
      </c>
      <c r="B3" t="s">
        <v>6</v>
      </c>
      <c r="D3" s="5" t="s">
        <v>7</v>
      </c>
      <c r="E3" s="5" t="s">
        <v>8</v>
      </c>
      <c r="F3" s="5" t="s">
        <v>10</v>
      </c>
      <c r="G3" s="5" t="s">
        <v>11</v>
      </c>
      <c r="H3" s="5" t="s">
        <v>25</v>
      </c>
      <c r="I3" s="5" t="s">
        <v>28</v>
      </c>
      <c r="J3" s="5" t="s">
        <v>27</v>
      </c>
      <c r="K3" s="5" t="s">
        <v>29</v>
      </c>
      <c r="L3" s="5"/>
    </row>
    <row r="5" spans="1:12" x14ac:dyDescent="0.2">
      <c r="A5" s="7">
        <v>1</v>
      </c>
      <c r="B5">
        <v>11458774</v>
      </c>
      <c r="C5" t="s">
        <v>13</v>
      </c>
      <c r="D5">
        <v>500</v>
      </c>
      <c r="E5">
        <v>2010</v>
      </c>
      <c r="F5">
        <v>1.04</v>
      </c>
      <c r="G5" s="23">
        <f>D5*F5</f>
        <v>520</v>
      </c>
      <c r="H5" s="21">
        <v>1.07</v>
      </c>
      <c r="I5" s="26">
        <f>G5*H5</f>
        <v>556.4</v>
      </c>
      <c r="J5" s="26">
        <v>250</v>
      </c>
      <c r="K5" s="26">
        <f>I5*J5</f>
        <v>139100</v>
      </c>
    </row>
    <row r="6" spans="1:12" x14ac:dyDescent="0.2">
      <c r="A6" s="7">
        <v>2</v>
      </c>
      <c r="B6">
        <v>11498774</v>
      </c>
      <c r="C6" t="s">
        <v>14</v>
      </c>
      <c r="D6">
        <v>450</v>
      </c>
      <c r="E6">
        <v>2007</v>
      </c>
      <c r="F6">
        <v>1.27</v>
      </c>
      <c r="G6" s="23">
        <f t="shared" ref="G6:G11" si="0">D6*F6</f>
        <v>571.5</v>
      </c>
      <c r="H6" s="21">
        <v>1.07</v>
      </c>
      <c r="I6" s="26">
        <f t="shared" ref="I6:I11" si="1">G6*H6</f>
        <v>611.505</v>
      </c>
      <c r="J6" s="26">
        <v>251</v>
      </c>
      <c r="K6" s="26">
        <f t="shared" ref="K6:K11" si="2">I6*J6</f>
        <v>153487.755</v>
      </c>
    </row>
    <row r="7" spans="1:12" x14ac:dyDescent="0.2">
      <c r="A7" s="7">
        <v>3</v>
      </c>
      <c r="B7">
        <v>11458777</v>
      </c>
      <c r="C7" t="s">
        <v>15</v>
      </c>
      <c r="D7">
        <v>200</v>
      </c>
      <c r="E7">
        <v>2006</v>
      </c>
      <c r="F7">
        <v>1.19</v>
      </c>
      <c r="G7" s="23">
        <f t="shared" si="0"/>
        <v>238</v>
      </c>
      <c r="H7" s="21">
        <v>1.07</v>
      </c>
      <c r="I7" s="26">
        <f t="shared" si="1"/>
        <v>254.66000000000003</v>
      </c>
      <c r="J7" s="26">
        <v>252</v>
      </c>
      <c r="K7" s="26">
        <f t="shared" si="2"/>
        <v>64174.320000000007</v>
      </c>
    </row>
    <row r="8" spans="1:12" x14ac:dyDescent="0.2">
      <c r="A8" s="7">
        <v>4</v>
      </c>
      <c r="B8">
        <v>11458770</v>
      </c>
      <c r="C8" t="s">
        <v>16</v>
      </c>
      <c r="D8">
        <v>1500</v>
      </c>
      <c r="E8">
        <v>2001</v>
      </c>
      <c r="F8">
        <v>1.35</v>
      </c>
      <c r="G8" s="23">
        <f t="shared" si="0"/>
        <v>2025.0000000000002</v>
      </c>
      <c r="H8" s="21">
        <v>1.07</v>
      </c>
      <c r="I8" s="26">
        <f t="shared" si="1"/>
        <v>2166.7500000000005</v>
      </c>
      <c r="J8" s="26">
        <v>253</v>
      </c>
      <c r="K8" s="26">
        <f t="shared" si="2"/>
        <v>548187.75000000012</v>
      </c>
    </row>
    <row r="9" spans="1:12" x14ac:dyDescent="0.2">
      <c r="A9" s="7">
        <v>5</v>
      </c>
      <c r="B9">
        <v>21458774</v>
      </c>
      <c r="C9" t="s">
        <v>17</v>
      </c>
      <c r="D9">
        <v>1500</v>
      </c>
      <c r="E9">
        <v>2008</v>
      </c>
      <c r="F9">
        <v>1.19</v>
      </c>
      <c r="G9" s="23">
        <f t="shared" si="0"/>
        <v>1785</v>
      </c>
      <c r="H9" s="21">
        <v>1.07</v>
      </c>
      <c r="I9" s="26">
        <f t="shared" si="1"/>
        <v>1909.95</v>
      </c>
      <c r="J9" s="26">
        <v>254</v>
      </c>
      <c r="K9" s="26">
        <f t="shared" si="2"/>
        <v>485127.3</v>
      </c>
    </row>
    <row r="10" spans="1:12" x14ac:dyDescent="0.2">
      <c r="A10" s="7">
        <v>6</v>
      </c>
      <c r="B10">
        <v>11455574</v>
      </c>
      <c r="C10" t="s">
        <v>18</v>
      </c>
      <c r="D10">
        <v>2588</v>
      </c>
      <c r="E10">
        <v>2004</v>
      </c>
      <c r="F10">
        <v>1.35</v>
      </c>
      <c r="G10" s="23">
        <f t="shared" si="0"/>
        <v>3493.8</v>
      </c>
      <c r="H10" s="21">
        <v>1.07</v>
      </c>
      <c r="I10" s="26">
        <f t="shared" si="1"/>
        <v>3738.3660000000004</v>
      </c>
      <c r="J10" s="26">
        <v>255</v>
      </c>
      <c r="K10" s="26">
        <f t="shared" si="2"/>
        <v>953283.33000000007</v>
      </c>
    </row>
    <row r="11" spans="1:12" x14ac:dyDescent="0.2">
      <c r="A11" s="7">
        <v>7</v>
      </c>
      <c r="B11">
        <v>19458774</v>
      </c>
      <c r="C11" t="s">
        <v>19</v>
      </c>
      <c r="D11">
        <v>3000</v>
      </c>
      <c r="E11">
        <v>2009</v>
      </c>
      <c r="F11">
        <v>1.1299999999999999</v>
      </c>
      <c r="G11" s="23">
        <f t="shared" si="0"/>
        <v>3389.9999999999995</v>
      </c>
      <c r="H11" s="21">
        <v>1.07</v>
      </c>
      <c r="I11" s="26">
        <f t="shared" si="1"/>
        <v>3627.2999999999997</v>
      </c>
      <c r="J11" s="26">
        <v>256</v>
      </c>
      <c r="K11" s="26">
        <f t="shared" si="2"/>
        <v>928588.79999999993</v>
      </c>
    </row>
    <row r="15" spans="1:12" ht="13.5" thickBot="1" x14ac:dyDescent="0.25"/>
    <row r="16" spans="1:12" x14ac:dyDescent="0.2">
      <c r="B16" s="9" t="s">
        <v>20</v>
      </c>
      <c r="C16" s="10"/>
      <c r="D16" s="10"/>
      <c r="E16" s="10"/>
      <c r="F16" s="10"/>
      <c r="G16" s="10"/>
      <c r="H16" s="11"/>
      <c r="I16" t="s">
        <v>30</v>
      </c>
    </row>
    <row r="17" spans="2:17" x14ac:dyDescent="0.2">
      <c r="B17" s="12"/>
      <c r="C17" s="4"/>
      <c r="D17" s="4"/>
      <c r="E17" s="4"/>
      <c r="F17" s="4"/>
      <c r="G17" s="4"/>
      <c r="H17" s="13"/>
    </row>
    <row r="18" spans="2:17" x14ac:dyDescent="0.2">
      <c r="B18" s="12"/>
      <c r="C18" s="4" t="str">
        <f>F2</f>
        <v>fémtömegárú</v>
      </c>
      <c r="D18" s="14" t="s">
        <v>21</v>
      </c>
      <c r="E18" s="4"/>
      <c r="F18" s="4"/>
      <c r="G18" s="4"/>
      <c r="H18" s="13"/>
      <c r="I18" t="s">
        <v>31</v>
      </c>
      <c r="J18" t="s">
        <v>32</v>
      </c>
      <c r="L18" t="s">
        <v>33</v>
      </c>
      <c r="M18" t="s">
        <v>34</v>
      </c>
      <c r="N18" t="s">
        <v>35</v>
      </c>
    </row>
    <row r="19" spans="2:17" x14ac:dyDescent="0.2">
      <c r="B19" s="12"/>
      <c r="C19" s="4"/>
      <c r="D19" s="4" t="s">
        <v>22</v>
      </c>
      <c r="E19" s="4" t="s">
        <v>23</v>
      </c>
      <c r="F19" s="4"/>
      <c r="G19" s="4"/>
      <c r="H19" s="13"/>
      <c r="P19" s="8"/>
      <c r="Q19" t="s">
        <v>36</v>
      </c>
    </row>
    <row r="20" spans="2:17" x14ac:dyDescent="0.2">
      <c r="B20" s="12"/>
      <c r="C20" s="4">
        <v>2006</v>
      </c>
      <c r="D20" s="15">
        <v>6.3</v>
      </c>
      <c r="E20" s="16">
        <f>G20*G21*G22*G23*G24*G25</f>
        <v>1.3542019740057603</v>
      </c>
      <c r="F20" s="4"/>
      <c r="G20" s="4">
        <f t="shared" ref="G20:G25" si="3">(100+D20)/100</f>
        <v>1.0629999999999999</v>
      </c>
      <c r="H20" s="13"/>
      <c r="I20">
        <v>4.2</v>
      </c>
      <c r="J20">
        <f t="shared" ref="J20:J25" si="4">D20-I20</f>
        <v>2.0999999999999996</v>
      </c>
      <c r="L20">
        <v>2012</v>
      </c>
      <c r="M20" s="6">
        <v>2.5</v>
      </c>
      <c r="N20" s="22">
        <f t="shared" ref="N20:N25" si="5">M20+J26</f>
        <v>4.6833333333333336</v>
      </c>
      <c r="P20" s="45">
        <f t="shared" ref="P20:P25" si="6">(100+N20)/100</f>
        <v>1.0468333333333333</v>
      </c>
      <c r="Q20" s="25">
        <f>P20</f>
        <v>1.0468333333333333</v>
      </c>
    </row>
    <row r="21" spans="2:17" x14ac:dyDescent="0.2">
      <c r="B21" s="12"/>
      <c r="C21" s="4">
        <v>2007</v>
      </c>
      <c r="D21" s="15">
        <v>7.2</v>
      </c>
      <c r="E21" s="16">
        <f>G21*G22*G23*G24*G25</f>
        <v>1.2739435315200003</v>
      </c>
      <c r="F21" s="4"/>
      <c r="G21" s="4">
        <f t="shared" si="3"/>
        <v>1.0720000000000001</v>
      </c>
      <c r="H21" s="13"/>
      <c r="I21">
        <v>4.9000000000000004</v>
      </c>
      <c r="J21">
        <f t="shared" si="4"/>
        <v>2.2999999999999998</v>
      </c>
      <c r="L21">
        <v>2013</v>
      </c>
      <c r="M21" s="6">
        <v>2</v>
      </c>
      <c r="N21" s="22">
        <f t="shared" si="5"/>
        <v>2</v>
      </c>
      <c r="P21" s="45">
        <f t="shared" si="6"/>
        <v>1.02</v>
      </c>
      <c r="Q21" s="25">
        <f>P20*P21</f>
        <v>1.0677699999999999</v>
      </c>
    </row>
    <row r="22" spans="2:17" x14ac:dyDescent="0.2">
      <c r="B22" s="12"/>
      <c r="C22" s="4">
        <v>2008</v>
      </c>
      <c r="D22" s="15">
        <v>5.6</v>
      </c>
      <c r="E22" s="16">
        <f>G22*G23*G24*G25</f>
        <v>1.1883801600000001</v>
      </c>
      <c r="F22" s="4"/>
      <c r="G22" s="4">
        <f t="shared" si="3"/>
        <v>1.056</v>
      </c>
      <c r="H22" s="13"/>
      <c r="I22">
        <v>3.2</v>
      </c>
      <c r="J22">
        <f t="shared" si="4"/>
        <v>2.3999999999999995</v>
      </c>
      <c r="L22">
        <v>2014</v>
      </c>
      <c r="M22" s="6">
        <v>0.3</v>
      </c>
      <c r="N22" s="22">
        <f t="shared" si="5"/>
        <v>0.3</v>
      </c>
      <c r="P22" s="45">
        <f t="shared" si="6"/>
        <v>1.0029999999999999</v>
      </c>
      <c r="Q22" s="25">
        <f>Q21*P22</f>
        <v>1.0709733099999998</v>
      </c>
    </row>
    <row r="23" spans="2:17" x14ac:dyDescent="0.2">
      <c r="B23" s="12"/>
      <c r="C23" s="4">
        <v>2009</v>
      </c>
      <c r="D23" s="15">
        <v>8</v>
      </c>
      <c r="E23" s="16">
        <f>G23*G24*G25</f>
        <v>1.1253600000000001</v>
      </c>
      <c r="F23" s="4"/>
      <c r="G23" s="4">
        <f t="shared" si="3"/>
        <v>1.08</v>
      </c>
      <c r="H23" s="13"/>
      <c r="I23">
        <v>2.9</v>
      </c>
      <c r="J23">
        <f t="shared" si="4"/>
        <v>5.0999999999999996</v>
      </c>
      <c r="L23">
        <v>2015</v>
      </c>
      <c r="M23" s="6">
        <v>3</v>
      </c>
      <c r="N23" s="22">
        <f t="shared" si="5"/>
        <v>3</v>
      </c>
      <c r="P23" s="45">
        <f t="shared" si="6"/>
        <v>1.03</v>
      </c>
      <c r="Q23" s="25">
        <f>Q22*P23</f>
        <v>1.1031025093</v>
      </c>
    </row>
    <row r="24" spans="2:17" x14ac:dyDescent="0.2">
      <c r="B24" s="12"/>
      <c r="C24" s="4">
        <v>2010</v>
      </c>
      <c r="D24" s="15">
        <v>4.2</v>
      </c>
      <c r="E24" s="16">
        <f>G24*G25</f>
        <v>1.042</v>
      </c>
      <c r="F24" s="4"/>
      <c r="G24" s="4">
        <f t="shared" si="3"/>
        <v>1.042</v>
      </c>
      <c r="H24" s="13"/>
      <c r="I24">
        <v>3</v>
      </c>
      <c r="J24">
        <f t="shared" si="4"/>
        <v>1.2000000000000002</v>
      </c>
      <c r="L24">
        <v>2016</v>
      </c>
      <c r="M24" s="6">
        <v>2.5</v>
      </c>
      <c r="N24" s="22">
        <f t="shared" si="5"/>
        <v>2.5</v>
      </c>
      <c r="P24" s="45">
        <f t="shared" si="6"/>
        <v>1.0249999999999999</v>
      </c>
      <c r="Q24" s="25">
        <f>Q23*P24</f>
        <v>1.1306800720324999</v>
      </c>
    </row>
    <row r="25" spans="2:17" x14ac:dyDescent="0.2">
      <c r="B25" s="12"/>
      <c r="C25" s="4">
        <v>2011</v>
      </c>
      <c r="D25" s="15">
        <v>0</v>
      </c>
      <c r="E25" s="16">
        <f>G25</f>
        <v>1</v>
      </c>
      <c r="F25" s="4"/>
      <c r="G25" s="4">
        <f t="shared" si="3"/>
        <v>1</v>
      </c>
      <c r="H25" s="13"/>
      <c r="J25">
        <f t="shared" si="4"/>
        <v>0</v>
      </c>
      <c r="L25">
        <v>2017</v>
      </c>
      <c r="M25" s="6">
        <v>1.9</v>
      </c>
      <c r="N25" s="22">
        <f t="shared" si="5"/>
        <v>1.9</v>
      </c>
      <c r="P25" s="45">
        <f t="shared" si="6"/>
        <v>1.0190000000000001</v>
      </c>
      <c r="Q25" s="25">
        <f>Q24*P25</f>
        <v>1.1521629934011175</v>
      </c>
    </row>
    <row r="26" spans="2:17" ht="13.5" thickBot="1" x14ac:dyDescent="0.25">
      <c r="B26" s="17"/>
      <c r="C26" s="18"/>
      <c r="D26" s="18"/>
      <c r="E26" s="18"/>
      <c r="F26" s="18"/>
      <c r="G26" s="18"/>
      <c r="H26" s="19"/>
      <c r="J26" s="24">
        <f>AVERAGE(J20:J25)</f>
        <v>2.1833333333333331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B3:H41"/>
  <sheetViews>
    <sheetView workbookViewId="0">
      <selection activeCell="R7" sqref="R7"/>
    </sheetView>
  </sheetViews>
  <sheetFormatPr defaultRowHeight="12.75" x14ac:dyDescent="0.2"/>
  <sheetData>
    <row r="3" spans="2:8" x14ac:dyDescent="0.2">
      <c r="B3" s="35" t="s">
        <v>53</v>
      </c>
      <c r="C3" s="35"/>
      <c r="D3" s="35"/>
      <c r="E3" s="35"/>
      <c r="F3" s="35"/>
      <c r="G3" s="35"/>
      <c r="H3" s="35"/>
    </row>
    <row r="4" spans="2:8" x14ac:dyDescent="0.2">
      <c r="B4" s="35" t="s">
        <v>54</v>
      </c>
      <c r="C4" s="35"/>
      <c r="D4" s="35"/>
      <c r="E4" s="35"/>
      <c r="F4" s="35"/>
      <c r="G4" s="35"/>
      <c r="H4" s="35"/>
    </row>
    <row r="5" spans="2:8" x14ac:dyDescent="0.2">
      <c r="D5" s="8" t="s">
        <v>80</v>
      </c>
    </row>
    <row r="7" spans="2:8" x14ac:dyDescent="0.2">
      <c r="B7" s="8" t="s">
        <v>55</v>
      </c>
    </row>
    <row r="8" spans="2:8" x14ac:dyDescent="0.2">
      <c r="B8" t="s">
        <v>56</v>
      </c>
      <c r="C8" t="s">
        <v>57</v>
      </c>
    </row>
    <row r="11" spans="2:8" x14ac:dyDescent="0.2">
      <c r="B11" s="8" t="s">
        <v>82</v>
      </c>
    </row>
    <row r="12" spans="2:8" x14ac:dyDescent="0.2">
      <c r="B12" t="s">
        <v>58</v>
      </c>
    </row>
    <row r="13" spans="2:8" x14ac:dyDescent="0.2">
      <c r="B13" t="s">
        <v>59</v>
      </c>
    </row>
    <row r="14" spans="2:8" x14ac:dyDescent="0.2">
      <c r="B14" t="s">
        <v>60</v>
      </c>
    </row>
    <row r="15" spans="2:8" x14ac:dyDescent="0.2">
      <c r="C15" t="s">
        <v>61</v>
      </c>
    </row>
    <row r="16" spans="2:8" x14ac:dyDescent="0.2">
      <c r="C16" t="s">
        <v>62</v>
      </c>
    </row>
    <row r="17" spans="2:3" x14ac:dyDescent="0.2">
      <c r="C17" t="s">
        <v>63</v>
      </c>
    </row>
    <row r="19" spans="2:3" x14ac:dyDescent="0.2">
      <c r="B19" t="s">
        <v>64</v>
      </c>
    </row>
    <row r="20" spans="2:3" x14ac:dyDescent="0.2">
      <c r="B20" t="s">
        <v>65</v>
      </c>
    </row>
    <row r="21" spans="2:3" x14ac:dyDescent="0.2">
      <c r="B21" t="s">
        <v>66</v>
      </c>
    </row>
    <row r="23" spans="2:3" x14ac:dyDescent="0.2">
      <c r="B23" t="s">
        <v>67</v>
      </c>
    </row>
    <row r="24" spans="2:3" x14ac:dyDescent="0.2">
      <c r="B24" t="s">
        <v>68</v>
      </c>
    </row>
    <row r="27" spans="2:3" x14ac:dyDescent="0.2">
      <c r="B27" t="s">
        <v>69</v>
      </c>
    </row>
    <row r="28" spans="2:3" x14ac:dyDescent="0.2">
      <c r="B28" t="s">
        <v>79</v>
      </c>
    </row>
    <row r="29" spans="2:3" x14ac:dyDescent="0.2">
      <c r="B29" t="s">
        <v>70</v>
      </c>
    </row>
    <row r="30" spans="2:3" x14ac:dyDescent="0.2">
      <c r="B30" t="s">
        <v>71</v>
      </c>
    </row>
    <row r="31" spans="2:3" x14ac:dyDescent="0.2">
      <c r="B31" t="s">
        <v>72</v>
      </c>
    </row>
    <row r="32" spans="2:3" x14ac:dyDescent="0.2">
      <c r="B32" t="s">
        <v>73</v>
      </c>
    </row>
    <row r="33" spans="2:2" x14ac:dyDescent="0.2">
      <c r="B33" t="s">
        <v>74</v>
      </c>
    </row>
    <row r="35" spans="2:2" x14ac:dyDescent="0.2">
      <c r="B35" t="s">
        <v>75</v>
      </c>
    </row>
    <row r="36" spans="2:2" x14ac:dyDescent="0.2">
      <c r="B36" t="s">
        <v>76</v>
      </c>
    </row>
    <row r="38" spans="2:2" x14ac:dyDescent="0.2">
      <c r="B38" t="s">
        <v>77</v>
      </c>
    </row>
    <row r="39" spans="2:2" x14ac:dyDescent="0.2">
      <c r="B39" t="s">
        <v>81</v>
      </c>
    </row>
    <row r="41" spans="2:2" x14ac:dyDescent="0.2">
      <c r="B41" t="s">
        <v>78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2:F56"/>
  <sheetViews>
    <sheetView tabSelected="1" zoomScale="84" zoomScaleNormal="84" workbookViewId="0">
      <selection activeCell="L16" sqref="L16"/>
    </sheetView>
  </sheetViews>
  <sheetFormatPr defaultColWidth="9.140625" defaultRowHeight="14.25" x14ac:dyDescent="0.2"/>
  <cols>
    <col min="1" max="1" width="48.42578125" style="47" customWidth="1"/>
    <col min="2" max="2" width="18.42578125" style="47" customWidth="1"/>
    <col min="3" max="3" width="20.5703125" style="50" customWidth="1"/>
    <col min="4" max="4" width="26.5703125" style="50" customWidth="1"/>
    <col min="5" max="5" width="35" style="48" customWidth="1"/>
    <col min="6" max="16384" width="9.140625" style="47"/>
  </cols>
  <sheetData>
    <row r="2" spans="1:5" ht="24.75" customHeight="1" x14ac:dyDescent="0.2">
      <c r="A2" s="66" t="s">
        <v>139</v>
      </c>
      <c r="B2" s="67"/>
      <c r="C2" s="67"/>
      <c r="D2" s="67"/>
      <c r="E2" s="67"/>
    </row>
    <row r="3" spans="1:5" s="48" customFormat="1" x14ac:dyDescent="0.2">
      <c r="B3" s="49"/>
      <c r="C3" s="46"/>
      <c r="D3" s="46"/>
    </row>
    <row r="4" spans="1:5" ht="14.25" customHeight="1" x14ac:dyDescent="0.2">
      <c r="A4" s="65" t="s">
        <v>39</v>
      </c>
      <c r="B4" s="65" t="s">
        <v>84</v>
      </c>
      <c r="C4" s="65" t="s">
        <v>85</v>
      </c>
      <c r="D4" s="62" t="s">
        <v>86</v>
      </c>
      <c r="E4" s="62" t="s">
        <v>87</v>
      </c>
    </row>
    <row r="5" spans="1:5" ht="14.25" customHeight="1" x14ac:dyDescent="0.2">
      <c r="A5" s="65"/>
      <c r="B5" s="65"/>
      <c r="C5" s="65" t="s">
        <v>83</v>
      </c>
      <c r="D5" s="63"/>
      <c r="E5" s="63"/>
    </row>
    <row r="6" spans="1:5" ht="39.75" customHeight="1" x14ac:dyDescent="0.2">
      <c r="A6" s="65"/>
      <c r="B6" s="65"/>
      <c r="C6" s="65"/>
      <c r="D6" s="64"/>
      <c r="E6" s="64"/>
    </row>
    <row r="7" spans="1:5" ht="19.5" customHeight="1" x14ac:dyDescent="0.2">
      <c r="A7" s="57" t="s">
        <v>89</v>
      </c>
      <c r="B7" s="54" t="s">
        <v>134</v>
      </c>
      <c r="C7" s="55">
        <v>3000</v>
      </c>
      <c r="D7" s="51"/>
      <c r="E7" s="56"/>
    </row>
    <row r="8" spans="1:5" ht="15" x14ac:dyDescent="0.2">
      <c r="A8" s="57" t="s">
        <v>90</v>
      </c>
      <c r="B8" s="54" t="s">
        <v>135</v>
      </c>
      <c r="C8" s="55">
        <v>2</v>
      </c>
      <c r="D8" s="51"/>
      <c r="E8" s="56"/>
    </row>
    <row r="9" spans="1:5" ht="15" x14ac:dyDescent="0.2">
      <c r="A9" s="57" t="s">
        <v>91</v>
      </c>
      <c r="B9" s="54" t="s">
        <v>135</v>
      </c>
      <c r="C9" s="55">
        <v>2</v>
      </c>
      <c r="D9" s="51"/>
      <c r="E9" s="56"/>
    </row>
    <row r="10" spans="1:5" ht="15" x14ac:dyDescent="0.2">
      <c r="A10" s="57" t="s">
        <v>92</v>
      </c>
      <c r="B10" s="54" t="s">
        <v>135</v>
      </c>
      <c r="C10" s="55">
        <v>2</v>
      </c>
      <c r="D10" s="51"/>
      <c r="E10" s="56"/>
    </row>
    <row r="11" spans="1:5" ht="15" x14ac:dyDescent="0.2">
      <c r="A11" s="57" t="s">
        <v>93</v>
      </c>
      <c r="B11" s="54" t="s">
        <v>135</v>
      </c>
      <c r="C11" s="55">
        <v>2</v>
      </c>
      <c r="D11" s="51"/>
      <c r="E11" s="56"/>
    </row>
    <row r="12" spans="1:5" ht="15" x14ac:dyDescent="0.2">
      <c r="A12" s="57" t="s">
        <v>94</v>
      </c>
      <c r="B12" s="54" t="s">
        <v>135</v>
      </c>
      <c r="C12" s="55">
        <v>1</v>
      </c>
      <c r="D12" s="51"/>
      <c r="E12" s="56"/>
    </row>
    <row r="13" spans="1:5" ht="15" x14ac:dyDescent="0.2">
      <c r="A13" s="57" t="s">
        <v>95</v>
      </c>
      <c r="B13" s="54" t="s">
        <v>135</v>
      </c>
      <c r="C13" s="55">
        <v>2</v>
      </c>
      <c r="D13" s="51"/>
      <c r="E13" s="56"/>
    </row>
    <row r="14" spans="1:5" ht="15" x14ac:dyDescent="0.2">
      <c r="A14" s="57" t="s">
        <v>96</v>
      </c>
      <c r="B14" s="54" t="s">
        <v>135</v>
      </c>
      <c r="C14" s="55">
        <v>2</v>
      </c>
      <c r="D14" s="51"/>
      <c r="E14" s="56"/>
    </row>
    <row r="15" spans="1:5" ht="15" x14ac:dyDescent="0.2">
      <c r="A15" s="57" t="s">
        <v>97</v>
      </c>
      <c r="B15" s="54" t="s">
        <v>135</v>
      </c>
      <c r="C15" s="55">
        <v>4</v>
      </c>
      <c r="D15" s="51"/>
      <c r="E15" s="56"/>
    </row>
    <row r="16" spans="1:5" ht="15" x14ac:dyDescent="0.2">
      <c r="A16" s="57" t="s">
        <v>98</v>
      </c>
      <c r="B16" s="54" t="s">
        <v>135</v>
      </c>
      <c r="C16" s="55">
        <v>2</v>
      </c>
      <c r="D16" s="51"/>
      <c r="E16" s="56"/>
    </row>
    <row r="17" spans="1:5" ht="15" x14ac:dyDescent="0.2">
      <c r="A17" s="57" t="s">
        <v>99</v>
      </c>
      <c r="B17" s="54" t="s">
        <v>135</v>
      </c>
      <c r="C17" s="55">
        <v>1</v>
      </c>
      <c r="D17" s="51"/>
      <c r="E17" s="56"/>
    </row>
    <row r="18" spans="1:5" ht="15" x14ac:dyDescent="0.2">
      <c r="A18" s="57" t="s">
        <v>100</v>
      </c>
      <c r="B18" s="54" t="s">
        <v>135</v>
      </c>
      <c r="C18" s="55">
        <v>1</v>
      </c>
      <c r="D18" s="51"/>
      <c r="E18" s="56"/>
    </row>
    <row r="19" spans="1:5" ht="15" x14ac:dyDescent="0.2">
      <c r="A19" s="57" t="s">
        <v>101</v>
      </c>
      <c r="B19" s="54" t="s">
        <v>135</v>
      </c>
      <c r="C19" s="55">
        <v>4</v>
      </c>
      <c r="D19" s="51"/>
      <c r="E19" s="56"/>
    </row>
    <row r="20" spans="1:5" ht="15" x14ac:dyDescent="0.2">
      <c r="A20" s="57" t="s">
        <v>102</v>
      </c>
      <c r="B20" s="54" t="s">
        <v>135</v>
      </c>
      <c r="C20" s="55">
        <v>1</v>
      </c>
      <c r="D20" s="51"/>
      <c r="E20" s="56"/>
    </row>
    <row r="21" spans="1:5" ht="15" x14ac:dyDescent="0.2">
      <c r="A21" s="57" t="s">
        <v>103</v>
      </c>
      <c r="B21" s="54" t="s">
        <v>135</v>
      </c>
      <c r="C21" s="55">
        <v>1</v>
      </c>
      <c r="D21" s="51"/>
      <c r="E21" s="56"/>
    </row>
    <row r="22" spans="1:5" ht="15" x14ac:dyDescent="0.2">
      <c r="A22" s="57" t="s">
        <v>104</v>
      </c>
      <c r="B22" s="54" t="s">
        <v>135</v>
      </c>
      <c r="C22" s="55">
        <v>1</v>
      </c>
      <c r="D22" s="51"/>
      <c r="E22" s="56"/>
    </row>
    <row r="23" spans="1:5" ht="15" x14ac:dyDescent="0.2">
      <c r="A23" s="57" t="s">
        <v>105</v>
      </c>
      <c r="B23" s="54" t="s">
        <v>135</v>
      </c>
      <c r="C23" s="55">
        <v>2</v>
      </c>
      <c r="D23" s="51"/>
      <c r="E23" s="56"/>
    </row>
    <row r="24" spans="1:5" ht="15" x14ac:dyDescent="0.2">
      <c r="A24" s="57" t="s">
        <v>106</v>
      </c>
      <c r="B24" s="54" t="s">
        <v>135</v>
      </c>
      <c r="C24" s="55">
        <v>2</v>
      </c>
      <c r="D24" s="51"/>
      <c r="E24" s="56"/>
    </row>
    <row r="25" spans="1:5" ht="15" x14ac:dyDescent="0.2">
      <c r="A25" s="57" t="s">
        <v>107</v>
      </c>
      <c r="B25" s="54" t="s">
        <v>135</v>
      </c>
      <c r="C25" s="55">
        <v>4</v>
      </c>
      <c r="D25" s="51"/>
      <c r="E25" s="56"/>
    </row>
    <row r="26" spans="1:5" ht="15" x14ac:dyDescent="0.2">
      <c r="A26" s="57" t="s">
        <v>108</v>
      </c>
      <c r="B26" s="54" t="s">
        <v>135</v>
      </c>
      <c r="C26" s="55">
        <v>4</v>
      </c>
      <c r="D26" s="51"/>
      <c r="E26" s="56"/>
    </row>
    <row r="27" spans="1:5" ht="15" x14ac:dyDescent="0.2">
      <c r="A27" s="57" t="s">
        <v>109</v>
      </c>
      <c r="B27" s="54" t="s">
        <v>135</v>
      </c>
      <c r="C27" s="55">
        <v>1</v>
      </c>
      <c r="D27" s="51"/>
      <c r="E27" s="56"/>
    </row>
    <row r="28" spans="1:5" ht="15" x14ac:dyDescent="0.2">
      <c r="A28" s="57" t="s">
        <v>110</v>
      </c>
      <c r="B28" s="54" t="s">
        <v>135</v>
      </c>
      <c r="C28" s="55">
        <v>1</v>
      </c>
      <c r="D28" s="51"/>
      <c r="E28" s="56"/>
    </row>
    <row r="29" spans="1:5" ht="15" x14ac:dyDescent="0.2">
      <c r="A29" s="57" t="s">
        <v>111</v>
      </c>
      <c r="B29" s="54" t="s">
        <v>135</v>
      </c>
      <c r="C29" s="55">
        <v>1</v>
      </c>
      <c r="D29" s="51"/>
      <c r="E29" s="56"/>
    </row>
    <row r="30" spans="1:5" ht="15" x14ac:dyDescent="0.2">
      <c r="A30" s="57" t="s">
        <v>112</v>
      </c>
      <c r="B30" s="54" t="s">
        <v>135</v>
      </c>
      <c r="C30" s="55">
        <v>1</v>
      </c>
      <c r="D30" s="51"/>
      <c r="E30" s="56"/>
    </row>
    <row r="31" spans="1:5" ht="15" x14ac:dyDescent="0.2">
      <c r="A31" s="57" t="s">
        <v>113</v>
      </c>
      <c r="B31" s="54" t="s">
        <v>135</v>
      </c>
      <c r="C31" s="55">
        <v>10</v>
      </c>
      <c r="D31" s="51"/>
      <c r="E31" s="56"/>
    </row>
    <row r="32" spans="1:5" ht="15" x14ac:dyDescent="0.2">
      <c r="A32" s="57" t="s">
        <v>114</v>
      </c>
      <c r="B32" s="54" t="s">
        <v>135</v>
      </c>
      <c r="C32" s="55">
        <v>4</v>
      </c>
      <c r="D32" s="51"/>
      <c r="E32" s="56"/>
    </row>
    <row r="33" spans="1:5" ht="15" x14ac:dyDescent="0.2">
      <c r="A33" s="57" t="s">
        <v>115</v>
      </c>
      <c r="B33" s="54" t="s">
        <v>135</v>
      </c>
      <c r="C33" s="55">
        <v>1</v>
      </c>
      <c r="D33" s="51"/>
      <c r="E33" s="56"/>
    </row>
    <row r="34" spans="1:5" ht="15" x14ac:dyDescent="0.2">
      <c r="A34" s="57" t="s">
        <v>116</v>
      </c>
      <c r="B34" s="54" t="s">
        <v>135</v>
      </c>
      <c r="C34" s="55">
        <v>1</v>
      </c>
      <c r="D34" s="51"/>
      <c r="E34" s="56"/>
    </row>
    <row r="35" spans="1:5" ht="15" x14ac:dyDescent="0.2">
      <c r="A35" s="57" t="s">
        <v>117</v>
      </c>
      <c r="B35" s="54" t="s">
        <v>135</v>
      </c>
      <c r="C35" s="55">
        <v>1</v>
      </c>
      <c r="D35" s="51"/>
      <c r="E35" s="56"/>
    </row>
    <row r="36" spans="1:5" ht="15" x14ac:dyDescent="0.2">
      <c r="A36" s="57" t="s">
        <v>118</v>
      </c>
      <c r="B36" s="54" t="s">
        <v>135</v>
      </c>
      <c r="C36" s="55">
        <v>1</v>
      </c>
      <c r="D36" s="51"/>
      <c r="E36" s="56"/>
    </row>
    <row r="37" spans="1:5" ht="15" x14ac:dyDescent="0.2">
      <c r="A37" s="57" t="s">
        <v>119</v>
      </c>
      <c r="B37" s="54" t="s">
        <v>135</v>
      </c>
      <c r="C37" s="55">
        <v>1</v>
      </c>
      <c r="D37" s="51"/>
      <c r="E37" s="56"/>
    </row>
    <row r="38" spans="1:5" ht="29.45" customHeight="1" x14ac:dyDescent="0.2">
      <c r="A38" s="57" t="s">
        <v>120</v>
      </c>
      <c r="B38" s="54" t="s">
        <v>135</v>
      </c>
      <c r="C38" s="55">
        <v>1</v>
      </c>
      <c r="D38" s="51"/>
      <c r="E38" s="56"/>
    </row>
    <row r="39" spans="1:5" ht="15" x14ac:dyDescent="0.2">
      <c r="A39" s="57" t="s">
        <v>121</v>
      </c>
      <c r="B39" s="54" t="s">
        <v>135</v>
      </c>
      <c r="C39" s="55">
        <v>1</v>
      </c>
      <c r="D39" s="51"/>
      <c r="E39" s="56"/>
    </row>
    <row r="40" spans="1:5" ht="15" x14ac:dyDescent="0.2">
      <c r="A40" s="57" t="s">
        <v>122</v>
      </c>
      <c r="B40" s="54" t="s">
        <v>135</v>
      </c>
      <c r="C40" s="55">
        <v>1</v>
      </c>
      <c r="D40" s="51"/>
      <c r="E40" s="56"/>
    </row>
    <row r="41" spans="1:5" ht="15" x14ac:dyDescent="0.2">
      <c r="A41" s="57" t="s">
        <v>123</v>
      </c>
      <c r="B41" s="54" t="s">
        <v>135</v>
      </c>
      <c r="C41" s="55">
        <v>1</v>
      </c>
      <c r="D41" s="51"/>
      <c r="E41" s="56"/>
    </row>
    <row r="42" spans="1:5" ht="15" x14ac:dyDescent="0.2">
      <c r="A42" s="57" t="s">
        <v>124</v>
      </c>
      <c r="B42" s="54" t="s">
        <v>135</v>
      </c>
      <c r="C42" s="55">
        <v>1</v>
      </c>
      <c r="D42" s="51"/>
      <c r="E42" s="56"/>
    </row>
    <row r="43" spans="1:5" ht="15" x14ac:dyDescent="0.2">
      <c r="A43" s="57" t="s">
        <v>125</v>
      </c>
      <c r="B43" s="54" t="s">
        <v>135</v>
      </c>
      <c r="C43" s="55">
        <v>1</v>
      </c>
      <c r="D43" s="51"/>
      <c r="E43" s="56"/>
    </row>
    <row r="44" spans="1:5" ht="15" x14ac:dyDescent="0.2">
      <c r="A44" s="57" t="s">
        <v>126</v>
      </c>
      <c r="B44" s="54" t="s">
        <v>135</v>
      </c>
      <c r="C44" s="55">
        <v>2</v>
      </c>
      <c r="D44" s="51"/>
      <c r="E44" s="56"/>
    </row>
    <row r="45" spans="1:5" ht="15" x14ac:dyDescent="0.2">
      <c r="A45" s="57" t="s">
        <v>127</v>
      </c>
      <c r="B45" s="54" t="s">
        <v>135</v>
      </c>
      <c r="C45" s="55">
        <v>2</v>
      </c>
      <c r="D45" s="51"/>
      <c r="E45" s="56"/>
    </row>
    <row r="46" spans="1:5" ht="15" x14ac:dyDescent="0.2">
      <c r="A46" s="57" t="s">
        <v>128</v>
      </c>
      <c r="B46" s="54" t="s">
        <v>135</v>
      </c>
      <c r="C46" s="55">
        <v>2</v>
      </c>
      <c r="D46" s="51"/>
      <c r="E46" s="56"/>
    </row>
    <row r="47" spans="1:5" ht="15" x14ac:dyDescent="0.2">
      <c r="A47" s="57" t="s">
        <v>129</v>
      </c>
      <c r="B47" s="54" t="s">
        <v>135</v>
      </c>
      <c r="C47" s="55">
        <v>2</v>
      </c>
      <c r="D47" s="51"/>
      <c r="E47" s="56"/>
    </row>
    <row r="48" spans="1:5" ht="15" x14ac:dyDescent="0.2">
      <c r="A48" s="57" t="s">
        <v>130</v>
      </c>
      <c r="B48" s="54" t="s">
        <v>135</v>
      </c>
      <c r="C48" s="55">
        <v>2</v>
      </c>
      <c r="D48" s="51"/>
      <c r="E48" s="56"/>
    </row>
    <row r="49" spans="1:6" ht="15" x14ac:dyDescent="0.2">
      <c r="A49" s="57" t="s">
        <v>131</v>
      </c>
      <c r="B49" s="54" t="s">
        <v>135</v>
      </c>
      <c r="C49" s="55">
        <v>10</v>
      </c>
      <c r="D49" s="51"/>
      <c r="E49" s="56"/>
    </row>
    <row r="50" spans="1:6" ht="15" x14ac:dyDescent="0.2">
      <c r="A50" s="57" t="s">
        <v>132</v>
      </c>
      <c r="B50" s="54" t="s">
        <v>135</v>
      </c>
      <c r="C50" s="55">
        <v>2</v>
      </c>
      <c r="D50" s="51"/>
      <c r="E50" s="56"/>
    </row>
    <row r="51" spans="1:6" ht="15" x14ac:dyDescent="0.2">
      <c r="A51" s="57" t="s">
        <v>133</v>
      </c>
      <c r="B51" s="54" t="s">
        <v>135</v>
      </c>
      <c r="C51" s="55">
        <v>2</v>
      </c>
      <c r="D51" s="51"/>
      <c r="E51" s="56"/>
    </row>
    <row r="52" spans="1:6" ht="15" x14ac:dyDescent="0.2">
      <c r="A52" s="57" t="s">
        <v>136</v>
      </c>
      <c r="B52" s="58" t="s">
        <v>135</v>
      </c>
      <c r="C52" s="55">
        <v>200</v>
      </c>
      <c r="D52" s="59"/>
      <c r="E52" s="56"/>
    </row>
    <row r="53" spans="1:6" ht="15" x14ac:dyDescent="0.2">
      <c r="A53" s="57" t="s">
        <v>137</v>
      </c>
      <c r="B53" s="58" t="s">
        <v>135</v>
      </c>
      <c r="C53" s="55">
        <v>200</v>
      </c>
      <c r="D53" s="59"/>
      <c r="E53" s="56"/>
    </row>
    <row r="54" spans="1:6" ht="15" thickBot="1" x14ac:dyDescent="0.25"/>
    <row r="55" spans="1:6" ht="47.25" customHeight="1" thickBot="1" x14ac:dyDescent="0.25">
      <c r="A55" s="60" t="s">
        <v>138</v>
      </c>
      <c r="B55" s="61"/>
      <c r="C55" s="61"/>
      <c r="D55" s="61"/>
      <c r="E55" s="53" t="s">
        <v>88</v>
      </c>
      <c r="F55" s="52"/>
    </row>
    <row r="56" spans="1:6" ht="32.25" customHeight="1" x14ac:dyDescent="0.2"/>
  </sheetData>
  <mergeCells count="7">
    <mergeCell ref="A2:E2"/>
    <mergeCell ref="A55:D55"/>
    <mergeCell ref="E4:E6"/>
    <mergeCell ref="A4:A6"/>
    <mergeCell ref="B4:B6"/>
    <mergeCell ref="D4:D6"/>
    <mergeCell ref="C4:C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&amp;LBKV Zrt. T-3-15.&amp;CAjánlati egységárak táblázata&amp;R12.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Péter</vt:lpstr>
      <vt:lpstr>Gyuri </vt:lpstr>
      <vt:lpstr>Használati leírás</vt:lpstr>
      <vt:lpstr>2.sz.melléklet</vt:lpstr>
      <vt:lpstr>'2.sz.melléklet'!Nyomtatási_terület</vt:lpstr>
    </vt:vector>
  </TitlesOfParts>
  <Company>IQSYS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pretz</dc:creator>
  <cp:lastModifiedBy>Dr. Szekeres Katalin</cp:lastModifiedBy>
  <cp:lastPrinted>2015-01-09T10:27:35Z</cp:lastPrinted>
  <dcterms:created xsi:type="dcterms:W3CDTF">2011-08-01T06:35:52Z</dcterms:created>
  <dcterms:modified xsi:type="dcterms:W3CDTF">2015-09-23T08:36:47Z</dcterms:modified>
</cp:coreProperties>
</file>