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8800" windowHeight="12300" firstSheet="1" activeTab="3"/>
  </bookViews>
  <sheets>
    <sheet name="Munka1" sheetId="3" state="hidden" r:id="rId1"/>
    <sheet name="1. Mechanikus" sheetId="6" r:id="rId2"/>
    <sheet name="2. Fékkarok" sheetId="7" r:id="rId3"/>
    <sheet name="3. Pneumatikus" sheetId="8" r:id="rId4"/>
    <sheet name="4. Tárcsafékbetét" sheetId="9" r:id="rId5"/>
    <sheet name="5. Dobfék betét" sheetId="10" r:id="rId6"/>
  </sheets>
  <definedNames>
    <definedName name="_xlnm.Print_Area" localSheetId="1">'1. Mechanikus'!$A$1:$O$23</definedName>
    <definedName name="_xlnm.Print_Area" localSheetId="2">'2. Fékkarok'!$A$1:$O$35</definedName>
    <definedName name="_xlnm.Print_Area" localSheetId="3">'3. Pneumatikus'!$A$1:$O$50</definedName>
    <definedName name="_xlnm.Print_Area" localSheetId="4">'4. Tárcsafékbetét'!$A$1:$O$26</definedName>
  </definedNames>
  <calcPr calcId="162913"/>
</workbook>
</file>

<file path=xl/calcChain.xml><?xml version="1.0" encoding="utf-8"?>
<calcChain xmlns="http://schemas.openxmlformats.org/spreadsheetml/2006/main">
  <c r="G44" i="8" l="1"/>
  <c r="G17" i="6" l="1"/>
  <c r="G29" i="7"/>
  <c r="N20" i="9" l="1"/>
  <c r="N5" i="7" l="1"/>
  <c r="N6" i="7"/>
  <c r="N7" i="7"/>
  <c r="N8" i="7"/>
  <c r="N9" i="7"/>
  <c r="N10" i="7"/>
  <c r="N11" i="7"/>
  <c r="N12" i="7"/>
  <c r="N13" i="7"/>
  <c r="N14" i="7"/>
  <c r="N15" i="7"/>
  <c r="N16" i="7"/>
  <c r="G9" i="10" l="1"/>
  <c r="N8" i="10"/>
  <c r="N7" i="10"/>
  <c r="N6" i="10"/>
  <c r="N5" i="10"/>
  <c r="G20" i="9"/>
  <c r="N19" i="9"/>
  <c r="N18" i="9"/>
  <c r="N17" i="9"/>
  <c r="N16" i="9"/>
  <c r="N15" i="9"/>
  <c r="N14" i="9"/>
  <c r="N13" i="9"/>
  <c r="N12" i="9"/>
  <c r="N11" i="9"/>
  <c r="N10" i="9"/>
  <c r="N9" i="9"/>
  <c r="N8" i="9"/>
  <c r="N7" i="9"/>
  <c r="N6" i="9"/>
  <c r="N5" i="9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N6" i="8"/>
  <c r="N5" i="8"/>
  <c r="N28" i="7"/>
  <c r="N27" i="7"/>
  <c r="N26" i="7"/>
  <c r="N25" i="7"/>
  <c r="N24" i="7"/>
  <c r="N23" i="7"/>
  <c r="N22" i="7"/>
  <c r="N21" i="7"/>
  <c r="N20" i="7"/>
  <c r="N19" i="7"/>
  <c r="N18" i="7"/>
  <c r="N17" i="7"/>
  <c r="N29" i="7" s="1"/>
  <c r="N16" i="6"/>
  <c r="N15" i="6"/>
  <c r="N14" i="6"/>
  <c r="N13" i="6"/>
  <c r="N12" i="6"/>
  <c r="N11" i="6"/>
  <c r="N10" i="6"/>
  <c r="N9" i="6"/>
  <c r="N8" i="6"/>
  <c r="N7" i="6"/>
  <c r="N6" i="6"/>
  <c r="N5" i="6"/>
  <c r="N17" i="6" s="1"/>
  <c r="N44" i="8" l="1"/>
  <c r="N9" i="10"/>
</calcChain>
</file>

<file path=xl/sharedStrings.xml><?xml version="1.0" encoding="utf-8"?>
<sst xmlns="http://schemas.openxmlformats.org/spreadsheetml/2006/main" count="636" uniqueCount="243">
  <si>
    <t>Minősítésre kötelezett</t>
  </si>
  <si>
    <t>Nyomatékrúd BT felső</t>
  </si>
  <si>
    <t>VH AG 300 634300810</t>
  </si>
  <si>
    <t>Fékbetéttartó vas BT  (szóló)</t>
  </si>
  <si>
    <t>VH A 300 10573807</t>
  </si>
  <si>
    <t>H</t>
  </si>
  <si>
    <t>Jobb oldali első féknyereg Meritor</t>
  </si>
  <si>
    <t>N508046389</t>
  </si>
  <si>
    <t>Féknyereg  jobbos IK435 K 003782 Knorr</t>
  </si>
  <si>
    <t>A 05188  03534</t>
  </si>
  <si>
    <t>Fékpofavas persellyel 832</t>
  </si>
  <si>
    <t>832-45-3141021</t>
  </si>
  <si>
    <t>Fékkulcs jobb 009 tip hídhoz</t>
  </si>
  <si>
    <t>007.31-3341-053</t>
  </si>
  <si>
    <t>Fékkulcs bal 009 tip hídhoz</t>
  </si>
  <si>
    <t>007.31-3341-054</t>
  </si>
  <si>
    <t>Fékkulcs jobb</t>
  </si>
  <si>
    <t>0501 315 674</t>
  </si>
  <si>
    <t>Kerékagy 0035956</t>
  </si>
  <si>
    <t>Rögzitő ék futóműhöz Ik 412</t>
  </si>
  <si>
    <t>0016956</t>
  </si>
  <si>
    <t>0004961</t>
  </si>
  <si>
    <t>Fékkulcs AT bal 633106884</t>
  </si>
  <si>
    <t>VH AG 300 633106884</t>
  </si>
  <si>
    <t>Fékutánállító automatikus HALDEX</t>
  </si>
  <si>
    <t>AT-72872</t>
  </si>
  <si>
    <t>Fékutánállitó Haldex BT 435</t>
  </si>
  <si>
    <t>79056-410</t>
  </si>
  <si>
    <t>AT-72928</t>
  </si>
  <si>
    <t>Fékkar AT bal</t>
  </si>
  <si>
    <t>VH AG 300 633106140</t>
  </si>
  <si>
    <t>Fékkar AT jobb</t>
  </si>
  <si>
    <t>VH AG 300 633106150</t>
  </si>
  <si>
    <t>Fékkar BT bal</t>
  </si>
  <si>
    <t>VH AG 300 10543283</t>
  </si>
  <si>
    <t>Fékkar BT jobb</t>
  </si>
  <si>
    <t>VH AG 300 10543284</t>
  </si>
  <si>
    <t>Fékkar CT bal</t>
  </si>
  <si>
    <t>Fékkar CT. jobb</t>
  </si>
  <si>
    <t>Automata fékkar A.J.</t>
  </si>
  <si>
    <t>2410-904</t>
  </si>
  <si>
    <t>Automata fékkar A.B</t>
  </si>
  <si>
    <t>2410-905</t>
  </si>
  <si>
    <t>596.5126</t>
  </si>
  <si>
    <t>Fékutánállító automatikus MOM</t>
  </si>
  <si>
    <t>2393.903</t>
  </si>
  <si>
    <t>Csavar rugó bal</t>
  </si>
  <si>
    <t>2393.1016</t>
  </si>
  <si>
    <t>Csavar rugó jobb</t>
  </si>
  <si>
    <t>2393.2003</t>
  </si>
  <si>
    <t>2393.923</t>
  </si>
  <si>
    <t>2409.903</t>
  </si>
  <si>
    <t>2409.923</t>
  </si>
  <si>
    <t>Haldex fékkar</t>
  </si>
  <si>
    <t>72928572 12 FOGSZ</t>
  </si>
  <si>
    <t>AT.72203</t>
  </si>
  <si>
    <t>AT.72204</t>
  </si>
  <si>
    <t>HALDEX fékkar javitó klt.</t>
  </si>
  <si>
    <t>76046</t>
  </si>
  <si>
    <t>Haldex fékkar bal 412 BT</t>
  </si>
  <si>
    <t>0501 309 398</t>
  </si>
  <si>
    <t>Haldex fékkar jobb 412 BT</t>
  </si>
  <si>
    <t>0501 309 399</t>
  </si>
  <si>
    <t>Rugóerőtároló BT</t>
  </si>
  <si>
    <t>Olajleválasztó HALDEX</t>
  </si>
  <si>
    <t>71756 78285</t>
  </si>
  <si>
    <t>Af</t>
  </si>
  <si>
    <t>Olajleválasztóhoz jav.készlet HALDEX</t>
  </si>
  <si>
    <t>71376</t>
  </si>
  <si>
    <t>71327</t>
  </si>
  <si>
    <t>Elektromágnes olajleválasztóhoz HALDEX</t>
  </si>
  <si>
    <t>78165</t>
  </si>
  <si>
    <t>1M-ES</t>
  </si>
  <si>
    <t>Légtartály    7 l</t>
  </si>
  <si>
    <t>400.20-0000-000</t>
  </si>
  <si>
    <t>Kézifékszelep javitó készlet</t>
  </si>
  <si>
    <t>HB-1110 1/46381</t>
  </si>
  <si>
    <t>Légtartály 20 literes</t>
  </si>
  <si>
    <t>Aluminium légtartály</t>
  </si>
  <si>
    <t>Fékhenger  Solaris</t>
  </si>
  <si>
    <t>0501.316.050</t>
  </si>
  <si>
    <t>Helyzetérzékelő Solaris</t>
  </si>
  <si>
    <t>442.050.7120</t>
  </si>
  <si>
    <t>kétirányú szelep  Solaris</t>
  </si>
  <si>
    <t>434 208 050 0</t>
  </si>
  <si>
    <t>Levegőszárító  Solaris</t>
  </si>
  <si>
    <t>432 410 124 0</t>
  </si>
  <si>
    <t>Átfolyó szűrő  Solaris</t>
  </si>
  <si>
    <t>432 500 020 0</t>
  </si>
  <si>
    <t>Gyorskapcsoló DN 7,2 1/2" Solaris</t>
  </si>
  <si>
    <t>80.0243.72.12W</t>
  </si>
  <si>
    <t>Csonk DN 7,2  Solaris</t>
  </si>
  <si>
    <t>80.0244.72.1008</t>
  </si>
  <si>
    <t>Kampó henger SOLARIS</t>
  </si>
  <si>
    <t>SPC/040246/50</t>
  </si>
  <si>
    <t>T csatlakozó SOLARIS</t>
  </si>
  <si>
    <t>100600600</t>
  </si>
  <si>
    <t>For. könyökcsatlakozó SOLARIS</t>
  </si>
  <si>
    <t>102470618</t>
  </si>
  <si>
    <t>Áteresztőszelep</t>
  </si>
  <si>
    <t>DR.4345</t>
  </si>
  <si>
    <t>Áteresztő szelep javító készlet</t>
  </si>
  <si>
    <t>DR 4345</t>
  </si>
  <si>
    <t>Szerelt mágnes</t>
  </si>
  <si>
    <t>I.90.014</t>
  </si>
  <si>
    <t>Fékszelep pótkocsi vezérlő</t>
  </si>
  <si>
    <t>AB.2762</t>
  </si>
  <si>
    <t>Fékerőszabályzó</t>
  </si>
  <si>
    <t>BR.5708</t>
  </si>
  <si>
    <t>Fékerőszabályzó 260 A tengely EURO</t>
  </si>
  <si>
    <t>BR.5453</t>
  </si>
  <si>
    <t>BR.5523</t>
  </si>
  <si>
    <t>BR.5700</t>
  </si>
  <si>
    <t>Fékerőszabályzó 415 A tengely 832.</t>
  </si>
  <si>
    <t>BR.5449</t>
  </si>
  <si>
    <t>Motorkocsi fékszelep Ik412</t>
  </si>
  <si>
    <t>461 316 002 0</t>
  </si>
  <si>
    <t>Légtartály 40x276-2-1  Ik 412</t>
  </si>
  <si>
    <t>415.81-3804-008</t>
  </si>
  <si>
    <t>441.050.011.0</t>
  </si>
  <si>
    <t>Vizsgáló csatlakozó IK 412</t>
  </si>
  <si>
    <t>0035572</t>
  </si>
  <si>
    <t>ABS szelephez kábel csatl. 2m-es könyök</t>
  </si>
  <si>
    <t>EK 3010</t>
  </si>
  <si>
    <t>ABS szelephez kábel csatl. 2m-esegyenes</t>
  </si>
  <si>
    <t>EK 3011</t>
  </si>
  <si>
    <t>Illesztőszelep  Solaris</t>
  </si>
  <si>
    <t>975 002 017 0</t>
  </si>
  <si>
    <t>Fékbetét komplett (M-B Citaro)</t>
  </si>
  <si>
    <t>A 003 420 35 20</t>
  </si>
  <si>
    <t>GN</t>
  </si>
  <si>
    <t>"E" vagy "e"</t>
  </si>
  <si>
    <t>Fékbetét garnitura VH.</t>
  </si>
  <si>
    <t>N508206061 CNG</t>
  </si>
  <si>
    <t>DB</t>
  </si>
  <si>
    <t>A B C tengely fékbetét garn. FERODO 4567</t>
  </si>
  <si>
    <t>VH N508206044</t>
  </si>
  <si>
    <t>Első fékbetét garnitúra</t>
  </si>
  <si>
    <t>A 005 420 53 20 M.SPR.</t>
  </si>
  <si>
    <t>Hátsó fékbetét garnitúra</t>
  </si>
  <si>
    <t>A 006 420 45 20 M.SPR.</t>
  </si>
  <si>
    <t>Első fékbetét garnitúra MERITOR</t>
  </si>
  <si>
    <t>MDP3090K</t>
  </si>
  <si>
    <t>Első fékbetét GARNTURA</t>
  </si>
  <si>
    <t>20825594  VOLVO 7700</t>
  </si>
  <si>
    <t>Hátsó fékbetét garnitúra MERITOR</t>
  </si>
  <si>
    <t>MDP3131K</t>
  </si>
  <si>
    <t>Hátsó fékbetét GARNITURA</t>
  </si>
  <si>
    <t>20976509  VOLVO 7700</t>
  </si>
  <si>
    <t>20918891 VOLVO 7700</t>
  </si>
  <si>
    <t>Tárcsafékbetét IK 127</t>
  </si>
  <si>
    <t>Fékbetét klt. SOLARIS</t>
  </si>
  <si>
    <t>Fékbetét  IK 405</t>
  </si>
  <si>
    <t>29.835</t>
  </si>
  <si>
    <t>Tárcsafékbetét garnitura IK 412</t>
  </si>
  <si>
    <t>Tárcsafékbetét garnitura</t>
  </si>
  <si>
    <t>29 030 28.00 BZ4</t>
  </si>
  <si>
    <t>Fékbetét II. 18-022/0062 Knorr készlet</t>
  </si>
  <si>
    <t>K 0011-04</t>
  </si>
  <si>
    <t>Fékbetét garnitura C-tengelyre  Ik 435</t>
  </si>
  <si>
    <t>196.52 420X220</t>
  </si>
  <si>
    <t>Fékpofa vas</t>
  </si>
  <si>
    <t>9956236 VOLVO 7700</t>
  </si>
  <si>
    <t>3098082 VOLVO 7700</t>
  </si>
  <si>
    <t>1. rész: Mechanikus fékalkatrészek beszerzése</t>
  </si>
  <si>
    <t>2. rész: Fékkarok és alkatrészeinek beszerzése</t>
  </si>
  <si>
    <t>3. rész: Pneumatikus légfékszerelvények és kapcsolódó alkatrészek beszerzése</t>
  </si>
  <si>
    <t>4. rész: Tárcsafékbetétek beszerzése</t>
  </si>
  <si>
    <t>WVA 29106 6565</t>
  </si>
  <si>
    <t>WVA 29179</t>
  </si>
  <si>
    <t>1.</t>
  </si>
  <si>
    <t>2.</t>
  </si>
  <si>
    <t>3.</t>
  </si>
  <si>
    <t>4.</t>
  </si>
  <si>
    <t>5.</t>
  </si>
  <si>
    <t>6.</t>
  </si>
  <si>
    <t>7.</t>
  </si>
  <si>
    <t>8.</t>
  </si>
  <si>
    <t>Cégszerű aláírás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</si>
  <si>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</si>
  <si>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</si>
  <si>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</si>
  <si>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</si>
  <si>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</si>
  <si>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</si>
  <si>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</si>
  <si>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</si>
  <si>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</si>
  <si>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</si>
  <si>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</si>
  <si>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</si>
  <si>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</si>
  <si>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</si>
  <si>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</si>
  <si>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</si>
  <si>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</si>
  <si>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</si>
  <si>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</si>
  <si>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</si>
  <si>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</si>
  <si>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</si>
  <si>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</si>
  <si>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</si>
  <si>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</si>
  <si>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</si>
  <si>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</si>
  <si>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</si>
  <si>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</si>
  <si>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</si>
  <si>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</si>
  <si>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BKV megnevezés</t>
  </si>
  <si>
    <t>Gyártói azonosító (rajzszám)</t>
  </si>
  <si>
    <t>Kelt: ……………………………………., 2017. ………………………………</t>
  </si>
  <si>
    <t>igen</t>
  </si>
  <si>
    <t>Az eredeti termék megajánlása értékelésre kerül</t>
  </si>
  <si>
    <t>"E" vagy "e", "H", "Af" jel használatára vonatkozó engedély száma</t>
  </si>
  <si>
    <t>Fékpedál-visszahúzó rugó</t>
  </si>
  <si>
    <t>Dugattyúrúd szerelt</t>
  </si>
  <si>
    <t>Vezeték csatlakozóval Haldexhez</t>
  </si>
  <si>
    <t>Útszenzor IK 412 Wabco</t>
  </si>
  <si>
    <t>Tárcsafékbetét FH</t>
  </si>
  <si>
    <t>Fékbetét szóló VOLVO-hoz</t>
  </si>
  <si>
    <t>KL</t>
  </si>
  <si>
    <t>Sor-
szám</t>
  </si>
  <si>
    <t>Összesen:</t>
  </si>
  <si>
    <t>Tapasztalati mennyiség (Me/év)</t>
  </si>
  <si>
    <t>Ajánlati egységár Áfa nélkül
(Ft/Me)</t>
  </si>
  <si>
    <t>Megajánlott termék szállítói anyagszáma 
(max. 25 karakter)</t>
  </si>
  <si>
    <t>Megajánlott termék gyártója 
(max. 10 kar.)</t>
  </si>
  <si>
    <t>Mennyiségi egység 
(Me)</t>
  </si>
  <si>
    <t>Légtartály 10 l GVM</t>
  </si>
  <si>
    <t>Ajánlati ár 
egy évre 
ÁFA nélkül 
(Ft/év)</t>
  </si>
  <si>
    <t>Egy garnitúra hány darabból áll</t>
  </si>
  <si>
    <t>5. rész: Dobfék betétek és fékpofa vasak beszerzése</t>
  </si>
  <si>
    <t>Eredeti alakatrész kerül megajánlasra?
(igen/nem)</t>
  </si>
  <si>
    <t>Javított ajánlati árak táblázata</t>
  </si>
  <si>
    <r>
      <t xml:space="preserve">VH AG 300
</t>
    </r>
    <r>
      <rPr>
        <sz val="11"/>
        <color rgb="FFFF0000"/>
        <rFont val="Calibri"/>
        <family val="2"/>
        <charset val="238"/>
        <scheme val="minor"/>
      </rPr>
      <t>925 491 143 7 WABCO</t>
    </r>
  </si>
  <si>
    <t>Helyettesítő termék
(igen)</t>
  </si>
  <si>
    <t>A 20 MSZ 13516</t>
  </si>
  <si>
    <t>13516/L355 D206</t>
  </si>
  <si>
    <t>276X770</t>
  </si>
  <si>
    <t>695X206</t>
  </si>
  <si>
    <t>376X206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</si>
</sst>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trike/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68">
    <xf numFmtId="0" fontId="0" fillId="0" borderId="0" xfId="0"/>
    <xf numFmtId="164" fontId="0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7" xfId="0" applyFont="1" applyFill="1" applyBorder="1" applyAlignment="1" applyProtection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right"/>
    </xf>
    <xf numFmtId="0" fontId="2" fillId="0" borderId="1" xfId="0" applyFont="1" applyFill="1" applyBorder="1" applyAlignment="1" applyProtection="1">
      <alignment horizontal="center" vertical="center"/>
    </xf>
    <xf numFmtId="0" fontId="3" fillId="0" borderId="0" xfId="2" applyFont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 vertical="center"/>
    </xf>
    <xf numFmtId="0" fontId="0" fillId="0" borderId="0" xfId="0" applyFont="1" applyFill="1" applyAlignment="1" applyProtection="1">
      <alignment horizontal="center" vertical="center"/>
    </xf>
    <xf numFmtId="0" fontId="3" fillId="0" borderId="0" xfId="2" applyFont="1" applyBorder="1" applyProtection="1"/>
    <xf numFmtId="3" fontId="0" fillId="0" borderId="0" xfId="0" applyNumberFormat="1" applyFont="1" applyFill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0" fillId="0" borderId="0" xfId="0" applyFont="1" applyFill="1" applyAlignment="1" applyProtection="1">
      <alignment horizontal="left" vertical="center"/>
    </xf>
    <xf numFmtId="0" fontId="0" fillId="0" borderId="2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Protection="1"/>
    <xf numFmtId="0" fontId="0" fillId="0" borderId="1" xfId="0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/>
      <protection locked="0"/>
    </xf>
    <xf numFmtId="3" fontId="0" fillId="0" borderId="1" xfId="0" applyNumberFormat="1" applyFont="1" applyFill="1" applyBorder="1" applyAlignment="1" applyProtection="1">
      <alignment horizontal="right"/>
    </xf>
    <xf numFmtId="0" fontId="0" fillId="0" borderId="7" xfId="0" applyFont="1" applyFill="1" applyBorder="1" applyProtection="1"/>
    <xf numFmtId="0" fontId="0" fillId="0" borderId="7" xfId="0" applyFont="1" applyFill="1" applyBorder="1" applyAlignment="1" applyProtection="1">
      <alignment horizontal="center"/>
    </xf>
    <xf numFmtId="0" fontId="2" fillId="0" borderId="7" xfId="0" applyFont="1" applyFill="1" applyBorder="1" applyAlignment="1" applyProtection="1">
      <alignment horizontal="center"/>
    </xf>
    <xf numFmtId="0" fontId="2" fillId="0" borderId="1" xfId="0" applyFont="1" applyFill="1" applyBorder="1" applyAlignment="1" applyProtection="1">
      <alignment horizontal="center"/>
      <protection locked="0"/>
    </xf>
    <xf numFmtId="3" fontId="2" fillId="0" borderId="1" xfId="0" applyNumberFormat="1" applyFont="1" applyFill="1" applyBorder="1" applyAlignment="1" applyProtection="1">
      <alignment horizontal="right"/>
    </xf>
    <xf numFmtId="0" fontId="2" fillId="2" borderId="8" xfId="0" applyFont="1" applyFill="1" applyBorder="1" applyAlignment="1" applyProtection="1">
      <alignment horizontal="center" vertical="center" wrapText="1"/>
    </xf>
    <xf numFmtId="3" fontId="2" fillId="2" borderId="8" xfId="0" applyNumberFormat="1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Protection="1"/>
    <xf numFmtId="0" fontId="3" fillId="0" borderId="1" xfId="1" applyFont="1" applyFill="1" applyBorder="1" applyAlignment="1" applyProtection="1">
      <alignment horizontal="center"/>
    </xf>
    <xf numFmtId="0" fontId="3" fillId="0" borderId="1" xfId="1" applyFont="1" applyFill="1" applyBorder="1" applyAlignment="1" applyProtection="1">
      <alignment horizontal="center"/>
      <protection locked="0"/>
    </xf>
    <xf numFmtId="0" fontId="3" fillId="0" borderId="7" xfId="1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center" wrapText="1"/>
    </xf>
    <xf numFmtId="3" fontId="2" fillId="3" borderId="8" xfId="0" applyNumberFormat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/>
    </xf>
    <xf numFmtId="0" fontId="3" fillId="0" borderId="1" xfId="2" applyFont="1" applyFill="1" applyBorder="1" applyAlignment="1" applyProtection="1">
      <alignment horizontal="center"/>
    </xf>
    <xf numFmtId="0" fontId="0" fillId="0" borderId="1" xfId="1" applyFont="1" applyFill="1" applyBorder="1" applyAlignment="1" applyProtection="1">
      <alignment horizontal="center"/>
      <protection locked="0"/>
    </xf>
    <xf numFmtId="49" fontId="3" fillId="0" borderId="1" xfId="1" applyNumberFormat="1" applyFont="1" applyFill="1" applyBorder="1" applyProtection="1"/>
    <xf numFmtId="49" fontId="3" fillId="0" borderId="2" xfId="1" applyNumberFormat="1" applyFont="1" applyFill="1" applyBorder="1" applyAlignment="1" applyProtection="1">
      <alignment horizontal="center"/>
    </xf>
    <xf numFmtId="0" fontId="0" fillId="0" borderId="1" xfId="1" applyFont="1" applyFill="1" applyBorder="1" applyProtection="1"/>
    <xf numFmtId="0" fontId="0" fillId="0" borderId="2" xfId="1" applyFont="1" applyFill="1" applyBorder="1" applyAlignment="1" applyProtection="1">
      <alignment horizontal="center"/>
    </xf>
    <xf numFmtId="0" fontId="0" fillId="0" borderId="1" xfId="1" applyFont="1" applyFill="1" applyBorder="1" applyAlignment="1" applyProtection="1">
      <alignment horizontal="center"/>
    </xf>
    <xf numFmtId="0" fontId="3" fillId="0" borderId="2" xfId="1" applyFont="1" applyFill="1" applyBorder="1" applyProtection="1"/>
    <xf numFmtId="3" fontId="3" fillId="0" borderId="2" xfId="1" applyNumberFormat="1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</xf>
    <xf numFmtId="0" fontId="0" fillId="0" borderId="5" xfId="0" applyFont="1" applyFill="1" applyBorder="1" applyAlignment="1" applyProtection="1">
      <alignment horizontal="center"/>
      <protection locked="0"/>
    </xf>
    <xf numFmtId="0" fontId="3" fillId="0" borderId="1" xfId="2" applyFont="1" applyFill="1" applyBorder="1" applyAlignment="1" applyProtection="1">
      <alignment horizontal="center"/>
      <protection locked="0"/>
    </xf>
    <xf numFmtId="0" fontId="3" fillId="0" borderId="1" xfId="2" applyFont="1" applyFill="1" applyBorder="1" applyProtection="1"/>
    <xf numFmtId="0" fontId="3" fillId="0" borderId="2" xfId="2" applyFont="1" applyFill="1" applyBorder="1" applyAlignment="1" applyProtection="1">
      <alignment horizontal="center"/>
    </xf>
    <xf numFmtId="0" fontId="3" fillId="0" borderId="7" xfId="2" applyFont="1" applyFill="1" applyBorder="1" applyAlignment="1" applyProtection="1">
      <alignment horizontal="center"/>
    </xf>
    <xf numFmtId="0" fontId="0" fillId="0" borderId="1" xfId="0" applyBorder="1"/>
    <xf numFmtId="0" fontId="3" fillId="0" borderId="9" xfId="1" applyFont="1" applyFill="1" applyBorder="1" applyProtection="1"/>
    <xf numFmtId="0" fontId="3" fillId="0" borderId="9" xfId="1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 vertical="center"/>
    </xf>
    <xf numFmtId="0" fontId="3" fillId="0" borderId="9" xfId="1" applyFont="1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horizontal="center" vertical="center"/>
    </xf>
    <xf numFmtId="0" fontId="3" fillId="0" borderId="6" xfId="1" applyFont="1" applyFill="1" applyBorder="1" applyProtection="1"/>
    <xf numFmtId="0" fontId="3" fillId="0" borderId="6" xfId="1" applyFont="1" applyFill="1" applyBorder="1" applyAlignment="1" applyProtection="1">
      <alignment horizontal="center"/>
    </xf>
    <xf numFmtId="0" fontId="0" fillId="0" borderId="11" xfId="0" applyFont="1" applyFill="1" applyBorder="1" applyProtection="1"/>
    <xf numFmtId="0" fontId="3" fillId="0" borderId="6" xfId="0" applyFont="1" applyFill="1" applyBorder="1" applyAlignment="1" applyProtection="1">
      <alignment horizontal="center" vertical="center"/>
    </xf>
    <xf numFmtId="0" fontId="0" fillId="0" borderId="6" xfId="0" applyFont="1" applyFill="1" applyBorder="1" applyAlignment="1" applyProtection="1">
      <alignment horizontal="center"/>
    </xf>
    <xf numFmtId="0" fontId="0" fillId="0" borderId="6" xfId="0" applyFont="1" applyFill="1" applyBorder="1" applyAlignment="1" applyProtection="1">
      <alignment horizontal="center"/>
      <protection locked="0"/>
    </xf>
    <xf numFmtId="0" fontId="3" fillId="0" borderId="6" xfId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center" vertical="center"/>
    </xf>
    <xf numFmtId="164" fontId="0" fillId="0" borderId="6" xfId="0" applyNumberFormat="1" applyFont="1" applyFill="1" applyBorder="1" applyAlignment="1" applyProtection="1">
      <alignment horizontal="center" vertical="center"/>
      <protection locked="0"/>
    </xf>
    <xf numFmtId="3" fontId="0" fillId="0" borderId="6" xfId="0" applyNumberFormat="1" applyFont="1" applyFill="1" applyBorder="1" applyAlignment="1" applyProtection="1">
      <alignment horizontal="right"/>
    </xf>
    <xf numFmtId="0" fontId="6" fillId="4" borderId="1" xfId="0" applyFont="1" applyFill="1" applyBorder="1" applyAlignment="1" applyProtection="1">
      <alignment horizontal="center" vertical="center"/>
    </xf>
    <xf numFmtId="0" fontId="6" fillId="4" borderId="1" xfId="1" applyFont="1" applyFill="1" applyBorder="1" applyProtection="1"/>
    <xf numFmtId="0" fontId="6" fillId="4" borderId="1" xfId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/>
      <protection locked="0"/>
    </xf>
    <xf numFmtId="0" fontId="6" fillId="4" borderId="1" xfId="1" applyFont="1" applyFill="1" applyBorder="1" applyAlignment="1" applyProtection="1">
      <alignment horizontal="center"/>
      <protection locked="0"/>
    </xf>
    <xf numFmtId="164" fontId="6" fillId="4" borderId="1" xfId="0" applyNumberFormat="1" applyFont="1" applyFill="1" applyBorder="1" applyAlignment="1" applyProtection="1">
      <alignment horizontal="center" vertical="center"/>
      <protection locked="0"/>
    </xf>
    <xf numFmtId="3" fontId="6" fillId="4" borderId="1" xfId="0" applyNumberFormat="1" applyFont="1" applyFill="1" applyBorder="1" applyAlignment="1" applyProtection="1">
      <alignment horizontal="right"/>
    </xf>
    <xf numFmtId="0" fontId="6" fillId="4" borderId="1" xfId="0" applyFont="1" applyFill="1" applyBorder="1" applyProtection="1"/>
    <xf numFmtId="0" fontId="6" fillId="4" borderId="7" xfId="0" applyFont="1" applyFill="1" applyBorder="1" applyAlignment="1" applyProtection="1">
      <alignment horizontal="center" vertical="center"/>
    </xf>
    <xf numFmtId="0" fontId="6" fillId="4" borderId="7" xfId="0" applyFont="1" applyFill="1" applyBorder="1" applyAlignment="1" applyProtection="1">
      <alignment horizontal="center"/>
    </xf>
    <xf numFmtId="0" fontId="6" fillId="4" borderId="7" xfId="1" applyFont="1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6" fillId="4" borderId="6" xfId="1" applyFont="1" applyFill="1" applyBorder="1" applyAlignment="1" applyProtection="1">
      <alignment horizontal="center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3" fillId="5" borderId="1" xfId="0" applyFont="1" applyFill="1" applyBorder="1" applyAlignment="1" applyProtection="1">
      <alignment horizontal="center" vertical="center"/>
    </xf>
    <xf numFmtId="0" fontId="3" fillId="5" borderId="1" xfId="1" applyFont="1" applyFill="1" applyBorder="1" applyAlignment="1" applyProtection="1">
      <alignment horizontal="center"/>
      <protection locked="0"/>
    </xf>
    <xf numFmtId="0" fontId="3" fillId="5" borderId="7" xfId="0" applyFont="1" applyFill="1" applyBorder="1" applyAlignment="1" applyProtection="1">
      <alignment horizontal="center" vertical="center"/>
    </xf>
    <xf numFmtId="164" fontId="3" fillId="5" borderId="1" xfId="0" applyNumberFormat="1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right"/>
    </xf>
    <xf numFmtId="0" fontId="3" fillId="0" borderId="1" xfId="1" applyFont="1" applyFill="1" applyBorder="1" applyAlignment="1" applyProtection="1">
      <alignment vertical="center"/>
    </xf>
    <xf numFmtId="0" fontId="3" fillId="0" borderId="1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3" fillId="0" borderId="1" xfId="1" applyFont="1" applyFill="1" applyBorder="1" applyAlignment="1" applyProtection="1">
      <alignment horizontal="center" vertical="center" wrapText="1"/>
      <protection locked="0"/>
    </xf>
    <xf numFmtId="0" fontId="3" fillId="0" borderId="1" xfId="1" applyFont="1" applyFill="1" applyBorder="1" applyAlignment="1" applyProtection="1">
      <alignment horizontal="left" vertical="center"/>
    </xf>
    <xf numFmtId="0" fontId="3" fillId="5" borderId="1" xfId="0" applyFont="1" applyFill="1" applyBorder="1" applyAlignment="1" applyProtection="1">
      <alignment horizontal="center" vertical="center"/>
      <protection locked="0"/>
    </xf>
    <xf numFmtId="3" fontId="3" fillId="5" borderId="1" xfId="0" applyNumberFormat="1" applyFont="1" applyFill="1" applyBorder="1" applyAlignment="1" applyProtection="1">
      <alignment horizontal="right" vertical="center"/>
    </xf>
    <xf numFmtId="0" fontId="3" fillId="5" borderId="1" xfId="0" applyFont="1" applyFill="1" applyBorder="1" applyAlignment="1" applyProtection="1">
      <alignment horizontal="left" vertical="center"/>
    </xf>
    <xf numFmtId="0" fontId="3" fillId="0" borderId="1" xfId="1" applyFont="1" applyFill="1" applyBorder="1" applyAlignment="1" applyProtection="1">
      <alignment horizontal="center" vertical="center"/>
      <protection locked="0"/>
    </xf>
    <xf numFmtId="0" fontId="3" fillId="5" borderId="1" xfId="1" applyFont="1" applyFill="1" applyBorder="1" applyAlignment="1" applyProtection="1">
      <alignment vertical="center"/>
    </xf>
    <xf numFmtId="0" fontId="3" fillId="5" borderId="1" xfId="1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vertical="center"/>
    </xf>
    <xf numFmtId="0" fontId="3" fillId="0" borderId="7" xfId="1" applyFont="1" applyFill="1" applyBorder="1" applyAlignment="1" applyProtection="1">
      <alignment horizontal="center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1" xfId="0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0" fillId="4" borderId="1" xfId="0" applyFont="1" applyFill="1" applyBorder="1" applyAlignment="1" applyProtection="1">
      <alignment horizontal="center" vertical="center"/>
    </xf>
    <xf numFmtId="0" fontId="0" fillId="4" borderId="6" xfId="0" applyFont="1" applyFill="1" applyBorder="1" applyAlignment="1" applyProtection="1">
      <alignment horizontal="center" vertical="center"/>
    </xf>
    <xf numFmtId="0" fontId="3" fillId="4" borderId="1" xfId="1" applyFont="1" applyFill="1" applyBorder="1" applyAlignment="1" applyProtection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0" fontId="6" fillId="4" borderId="9" xfId="0" applyFont="1" applyFill="1" applyBorder="1" applyAlignment="1" applyProtection="1">
      <alignment horizontal="center" vertical="center"/>
    </xf>
    <xf numFmtId="0" fontId="6" fillId="4" borderId="9" xfId="1" applyFont="1" applyFill="1" applyBorder="1" applyProtection="1"/>
    <xf numFmtId="0" fontId="6" fillId="4" borderId="9" xfId="1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</xf>
    <xf numFmtId="0" fontId="6" fillId="4" borderId="9" xfId="0" applyFont="1" applyFill="1" applyBorder="1" applyAlignment="1" applyProtection="1">
      <alignment horizontal="center"/>
      <protection locked="0"/>
    </xf>
    <xf numFmtId="0" fontId="6" fillId="4" borderId="9" xfId="1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 vertical="center"/>
    </xf>
    <xf numFmtId="164" fontId="6" fillId="4" borderId="9" xfId="0" applyNumberFormat="1" applyFont="1" applyFill="1" applyBorder="1" applyAlignment="1" applyProtection="1">
      <alignment horizontal="center" vertical="center"/>
      <protection locked="0"/>
    </xf>
    <xf numFmtId="3" fontId="6" fillId="4" borderId="9" xfId="0" applyNumberFormat="1" applyFont="1" applyFill="1" applyBorder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3" fillId="0" borderId="9" xfId="0" applyFont="1" applyFill="1" applyBorder="1" applyAlignment="1" applyProtection="1">
      <alignment horizontal="center"/>
    </xf>
    <xf numFmtId="0" fontId="3" fillId="0" borderId="1" xfId="0" applyFont="1" applyFill="1" applyBorder="1"/>
    <xf numFmtId="0" fontId="3" fillId="0" borderId="0" xfId="0" applyFont="1" applyFill="1"/>
    <xf numFmtId="0" fontId="3" fillId="0" borderId="1" xfId="0" applyFont="1" applyFill="1" applyBorder="1" applyAlignment="1" applyProtection="1">
      <alignment horizontal="center"/>
      <protection locked="0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3" fontId="3" fillId="0" borderId="1" xfId="0" applyNumberFormat="1" applyFont="1" applyFill="1" applyBorder="1" applyAlignment="1" applyProtection="1">
      <alignment horizontal="right"/>
    </xf>
    <xf numFmtId="0" fontId="3" fillId="0" borderId="9" xfId="0" applyFont="1" applyFill="1" applyBorder="1" applyAlignment="1" applyProtection="1">
      <alignment horizontal="center"/>
      <protection locked="0"/>
    </xf>
    <xf numFmtId="164" fontId="3" fillId="0" borderId="9" xfId="0" applyNumberFormat="1" applyFont="1" applyFill="1" applyBorder="1" applyAlignment="1" applyProtection="1">
      <alignment horizontal="center" vertical="center"/>
      <protection locked="0"/>
    </xf>
    <xf numFmtId="3" fontId="3" fillId="0" borderId="9" xfId="0" applyNumberFormat="1" applyFont="1" applyFill="1" applyBorder="1" applyAlignment="1" applyProtection="1">
      <alignment horizontal="right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/>
    </xf>
    <xf numFmtId="0" fontId="6" fillId="4" borderId="1" xfId="1" applyFont="1" applyFill="1" applyBorder="1" applyAlignment="1" applyProtection="1">
      <alignment horizontal="center" wrapText="1"/>
    </xf>
    <xf numFmtId="0" fontId="6" fillId="4" borderId="7" xfId="0" applyFont="1" applyFill="1" applyBorder="1" applyProtection="1"/>
    <xf numFmtId="0" fontId="5" fillId="6" borderId="1" xfId="0" applyFont="1" applyFill="1" applyBorder="1" applyAlignment="1" applyProtection="1">
      <alignment horizontal="center" vertical="center"/>
    </xf>
    <xf numFmtId="0" fontId="5" fillId="4" borderId="6" xfId="0" applyFont="1" applyFill="1" applyBorder="1" applyAlignment="1" applyProtection="1">
      <alignment horizontal="center"/>
    </xf>
    <xf numFmtId="0" fontId="3" fillId="4" borderId="1" xfId="0" applyFont="1" applyFill="1" applyBorder="1" applyAlignment="1" applyProtection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Fill="1" applyAlignment="1" applyProtection="1">
      <alignment horizontal="left" vertical="center"/>
    </xf>
    <xf numFmtId="3" fontId="0" fillId="0" borderId="0" xfId="0" applyNumberFormat="1" applyFont="1" applyFill="1" applyBorder="1" applyAlignment="1" applyProtection="1">
      <alignment horizontal="center" vertical="center"/>
    </xf>
    <xf numFmtId="3" fontId="0" fillId="0" borderId="3" xfId="0" applyNumberFormat="1" applyFont="1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right" vertical="center"/>
    </xf>
    <xf numFmtId="0" fontId="2" fillId="3" borderId="12" xfId="0" applyFont="1" applyFill="1" applyBorder="1" applyAlignment="1" applyProtection="1">
      <alignment horizontal="left"/>
    </xf>
    <xf numFmtId="0" fontId="2" fillId="2" borderId="12" xfId="0" applyFont="1" applyFill="1" applyBorder="1" applyAlignment="1" applyProtection="1"/>
    <xf numFmtId="0" fontId="2" fillId="2" borderId="13" xfId="0" applyFont="1" applyFill="1" applyBorder="1" applyAlignment="1" applyProtection="1"/>
    <xf numFmtId="0" fontId="2" fillId="2" borderId="12" xfId="0" applyFont="1" applyFill="1" applyBorder="1" applyAlignment="1" applyProtection="1">
      <alignment horizontal="left"/>
    </xf>
    <xf numFmtId="0" fontId="2" fillId="2" borderId="13" xfId="0" applyFont="1" applyFill="1" applyBorder="1" applyAlignment="1" applyProtection="1">
      <alignment horizontal="left"/>
    </xf>
    <xf numFmtId="3" fontId="2" fillId="0" borderId="2" xfId="0" applyNumberFormat="1" applyFont="1" applyFill="1" applyBorder="1" applyAlignment="1" applyProtection="1">
      <alignment horizontal="right" vertical="center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" fillId="0" borderId="5" xfId="0" applyNumberFormat="1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 applyProtection="1"/>
    <xf numFmtId="0" fontId="0" fillId="0" borderId="2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/>
    </xf>
    <xf numFmtId="0" fontId="2" fillId="2" borderId="14" xfId="0" applyFont="1" applyFill="1" applyBorder="1" applyAlignment="1" applyProtection="1">
      <alignment horizontal="left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3"/>
  <sheetViews>
    <sheetView view="pageBreakPreview" zoomScale="6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B11" sqref="B11"/>
    </sheetView>
  </sheetViews>
  <sheetFormatPr defaultRowHeight="15" x14ac:dyDescent="0.25"/>
  <cols>
    <col min="1" max="1" width="5.5703125" customWidth="1"/>
    <col min="2" max="2" width="38.140625" customWidth="1"/>
    <col min="3" max="3" width="22.7109375" bestFit="1" customWidth="1"/>
    <col min="4" max="4" width="12.140625" customWidth="1"/>
    <col min="5" max="5" width="12.28515625" customWidth="1"/>
    <col min="6" max="6" width="11.5703125" customWidth="1"/>
    <col min="7" max="7" width="11.140625" customWidth="1"/>
    <col min="8" max="8" width="13.42578125" customWidth="1"/>
    <col min="9" max="9" width="26.85546875" customWidth="1"/>
    <col min="10" max="11" width="14.42578125" customWidth="1"/>
    <col min="12" max="12" width="13.140625" customWidth="1"/>
    <col min="13" max="13" width="10.5703125" customWidth="1"/>
    <col min="14" max="14" width="13" customWidth="1"/>
    <col min="15" max="15" width="19.85546875" bestFit="1" customWidth="1"/>
  </cols>
  <sheetData>
    <row r="1" spans="1:15" x14ac:dyDescent="0.25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ht="15.75" thickBot="1" x14ac:dyDescent="0.3"/>
    <row r="3" spans="1:15" ht="90.75" thickBot="1" x14ac:dyDescent="0.3">
      <c r="A3" s="28" t="s">
        <v>223</v>
      </c>
      <c r="B3" s="28" t="s">
        <v>210</v>
      </c>
      <c r="C3" s="28" t="s">
        <v>211</v>
      </c>
      <c r="D3" s="28" t="s">
        <v>214</v>
      </c>
      <c r="E3" s="28" t="s">
        <v>0</v>
      </c>
      <c r="F3" s="28" t="s">
        <v>229</v>
      </c>
      <c r="G3" s="29" t="s">
        <v>225</v>
      </c>
      <c r="H3" s="29" t="s">
        <v>228</v>
      </c>
      <c r="I3" s="29" t="s">
        <v>227</v>
      </c>
      <c r="J3" s="28" t="s">
        <v>215</v>
      </c>
      <c r="K3" s="28" t="s">
        <v>234</v>
      </c>
      <c r="L3" s="29" t="s">
        <v>232</v>
      </c>
      <c r="M3" s="28" t="s">
        <v>226</v>
      </c>
      <c r="N3" s="28" t="s">
        <v>231</v>
      </c>
      <c r="O3" s="106" t="s">
        <v>237</v>
      </c>
    </row>
    <row r="4" spans="1:15" x14ac:dyDescent="0.25">
      <c r="A4" s="155" t="s">
        <v>164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</row>
    <row r="5" spans="1:15" x14ac:dyDescent="0.25">
      <c r="A5" s="114" t="s">
        <v>170</v>
      </c>
      <c r="B5" s="19" t="s">
        <v>22</v>
      </c>
      <c r="C5" s="20" t="s">
        <v>23</v>
      </c>
      <c r="D5" s="20" t="s">
        <v>213</v>
      </c>
      <c r="E5" s="20" t="s">
        <v>5</v>
      </c>
      <c r="F5" s="4" t="s">
        <v>134</v>
      </c>
      <c r="G5" s="143">
        <v>3</v>
      </c>
      <c r="H5" s="21"/>
      <c r="I5" s="21"/>
      <c r="J5" s="21"/>
      <c r="K5" s="21"/>
      <c r="L5" s="5"/>
      <c r="M5" s="1"/>
      <c r="N5" s="22">
        <f>G5*M5</f>
        <v>0</v>
      </c>
      <c r="O5" s="107"/>
    </row>
    <row r="6" spans="1:15" x14ac:dyDescent="0.25">
      <c r="A6" s="114" t="s">
        <v>171</v>
      </c>
      <c r="B6" s="19" t="s">
        <v>8</v>
      </c>
      <c r="C6" s="20" t="s">
        <v>9</v>
      </c>
      <c r="D6" s="20" t="s">
        <v>213</v>
      </c>
      <c r="E6" s="20" t="s">
        <v>5</v>
      </c>
      <c r="F6" s="4" t="s">
        <v>134</v>
      </c>
      <c r="G6" s="143">
        <v>2</v>
      </c>
      <c r="H6" s="21"/>
      <c r="I6" s="21"/>
      <c r="J6" s="21"/>
      <c r="K6" s="21"/>
      <c r="L6" s="5"/>
      <c r="M6" s="1"/>
      <c r="N6" s="22">
        <f t="shared" ref="N6:N16" si="0">G6*M6</f>
        <v>0</v>
      </c>
      <c r="O6" s="107"/>
    </row>
    <row r="7" spans="1:15" x14ac:dyDescent="0.25">
      <c r="A7" s="114" t="s">
        <v>172</v>
      </c>
      <c r="B7" s="19" t="s">
        <v>10</v>
      </c>
      <c r="C7" s="20" t="s">
        <v>11</v>
      </c>
      <c r="D7" s="20" t="s">
        <v>213</v>
      </c>
      <c r="E7" s="20" t="s">
        <v>5</v>
      </c>
      <c r="F7" s="4" t="s">
        <v>134</v>
      </c>
      <c r="G7" s="143">
        <v>3</v>
      </c>
      <c r="H7" s="21"/>
      <c r="I7" s="21"/>
      <c r="J7" s="21"/>
      <c r="K7" s="21"/>
      <c r="L7" s="5"/>
      <c r="M7" s="1"/>
      <c r="N7" s="22">
        <f t="shared" si="0"/>
        <v>0</v>
      </c>
      <c r="O7" s="112"/>
    </row>
    <row r="8" spans="1:15" x14ac:dyDescent="0.25">
      <c r="A8" s="68" t="s">
        <v>173</v>
      </c>
      <c r="B8" s="76" t="s">
        <v>12</v>
      </c>
      <c r="C8" s="71" t="s">
        <v>13</v>
      </c>
      <c r="D8" s="71" t="s">
        <v>213</v>
      </c>
      <c r="E8" s="71" t="s">
        <v>5</v>
      </c>
      <c r="F8" s="68" t="s">
        <v>134</v>
      </c>
      <c r="G8" s="71">
        <v>4</v>
      </c>
      <c r="H8" s="72"/>
      <c r="I8" s="72"/>
      <c r="J8" s="72"/>
      <c r="K8" s="72"/>
      <c r="L8" s="77"/>
      <c r="M8" s="74"/>
      <c r="N8" s="75">
        <f t="shared" si="0"/>
        <v>0</v>
      </c>
      <c r="O8" s="109"/>
    </row>
    <row r="9" spans="1:15" x14ac:dyDescent="0.25">
      <c r="A9" s="68" t="s">
        <v>174</v>
      </c>
      <c r="B9" s="76" t="s">
        <v>14</v>
      </c>
      <c r="C9" s="71" t="s">
        <v>15</v>
      </c>
      <c r="D9" s="71" t="s">
        <v>213</v>
      </c>
      <c r="E9" s="71" t="s">
        <v>5</v>
      </c>
      <c r="F9" s="68" t="s">
        <v>134</v>
      </c>
      <c r="G9" s="71">
        <v>4</v>
      </c>
      <c r="H9" s="72"/>
      <c r="I9" s="72"/>
      <c r="J9" s="72"/>
      <c r="K9" s="72"/>
      <c r="L9" s="77"/>
      <c r="M9" s="74"/>
      <c r="N9" s="75">
        <f t="shared" si="0"/>
        <v>0</v>
      </c>
      <c r="O9" s="109"/>
    </row>
    <row r="10" spans="1:15" x14ac:dyDescent="0.25">
      <c r="A10" s="114" t="s">
        <v>175</v>
      </c>
      <c r="B10" s="19" t="s">
        <v>16</v>
      </c>
      <c r="C10" s="20" t="s">
        <v>17</v>
      </c>
      <c r="D10" s="20" t="s">
        <v>213</v>
      </c>
      <c r="E10" s="20" t="s">
        <v>5</v>
      </c>
      <c r="F10" s="4" t="s">
        <v>134</v>
      </c>
      <c r="G10" s="143">
        <v>4</v>
      </c>
      <c r="H10" s="21"/>
      <c r="I10" s="21"/>
      <c r="J10" s="21"/>
      <c r="K10" s="21"/>
      <c r="L10" s="5"/>
      <c r="M10" s="1"/>
      <c r="N10" s="22">
        <f t="shared" si="0"/>
        <v>0</v>
      </c>
      <c r="O10" s="107"/>
    </row>
    <row r="11" spans="1:15" x14ac:dyDescent="0.25">
      <c r="A11" s="68" t="s">
        <v>176</v>
      </c>
      <c r="B11" s="76" t="s">
        <v>18</v>
      </c>
      <c r="C11" s="71"/>
      <c r="D11" s="71" t="s">
        <v>213</v>
      </c>
      <c r="E11" s="71" t="s">
        <v>5</v>
      </c>
      <c r="F11" s="68" t="s">
        <v>134</v>
      </c>
      <c r="G11" s="71">
        <v>1</v>
      </c>
      <c r="H11" s="72"/>
      <c r="I11" s="72"/>
      <c r="J11" s="72"/>
      <c r="K11" s="72"/>
      <c r="L11" s="77"/>
      <c r="M11" s="74"/>
      <c r="N11" s="75">
        <f t="shared" si="0"/>
        <v>0</v>
      </c>
      <c r="O11" s="109"/>
    </row>
    <row r="12" spans="1:15" x14ac:dyDescent="0.25">
      <c r="A12" s="105" t="s">
        <v>177</v>
      </c>
      <c r="B12" s="19" t="s">
        <v>19</v>
      </c>
      <c r="C12" s="20" t="s">
        <v>20</v>
      </c>
      <c r="D12" s="23"/>
      <c r="E12" s="24"/>
      <c r="F12" s="4" t="s">
        <v>134</v>
      </c>
      <c r="G12" s="20">
        <v>6</v>
      </c>
      <c r="H12" s="21"/>
      <c r="I12" s="21"/>
      <c r="J12" s="21"/>
      <c r="K12" s="21"/>
      <c r="L12" s="5"/>
      <c r="M12" s="1"/>
      <c r="N12" s="22">
        <f t="shared" si="0"/>
        <v>0</v>
      </c>
      <c r="O12" s="107"/>
    </row>
    <row r="13" spans="1:15" x14ac:dyDescent="0.25">
      <c r="A13" s="68" t="s">
        <v>179</v>
      </c>
      <c r="B13" s="76" t="s">
        <v>216</v>
      </c>
      <c r="C13" s="71" t="s">
        <v>21</v>
      </c>
      <c r="D13" s="71" t="s">
        <v>213</v>
      </c>
      <c r="E13" s="78"/>
      <c r="F13" s="68" t="s">
        <v>134</v>
      </c>
      <c r="G13" s="71">
        <v>1</v>
      </c>
      <c r="H13" s="72"/>
      <c r="I13" s="72"/>
      <c r="J13" s="72"/>
      <c r="K13" s="72"/>
      <c r="L13" s="77"/>
      <c r="M13" s="74"/>
      <c r="N13" s="75">
        <f t="shared" si="0"/>
        <v>0</v>
      </c>
      <c r="O13" s="109"/>
    </row>
    <row r="14" spans="1:15" x14ac:dyDescent="0.25">
      <c r="A14" s="114" t="s">
        <v>180</v>
      </c>
      <c r="B14" s="19" t="s">
        <v>1</v>
      </c>
      <c r="C14" s="20" t="s">
        <v>2</v>
      </c>
      <c r="D14" s="20" t="s">
        <v>213</v>
      </c>
      <c r="E14" s="25"/>
      <c r="F14" s="4" t="s">
        <v>134</v>
      </c>
      <c r="G14" s="143">
        <v>6</v>
      </c>
      <c r="H14" s="21"/>
      <c r="I14" s="21"/>
      <c r="J14" s="26"/>
      <c r="K14" s="26"/>
      <c r="L14" s="5"/>
      <c r="M14" s="1"/>
      <c r="N14" s="22">
        <f t="shared" si="0"/>
        <v>0</v>
      </c>
      <c r="O14" s="107"/>
    </row>
    <row r="15" spans="1:15" x14ac:dyDescent="0.25">
      <c r="A15" s="68" t="s">
        <v>181</v>
      </c>
      <c r="B15" s="76" t="s">
        <v>3</v>
      </c>
      <c r="C15" s="71" t="s">
        <v>4</v>
      </c>
      <c r="D15" s="71" t="s">
        <v>213</v>
      </c>
      <c r="E15" s="71" t="s">
        <v>5</v>
      </c>
      <c r="F15" s="68" t="s">
        <v>134</v>
      </c>
      <c r="G15" s="71">
        <v>1</v>
      </c>
      <c r="H15" s="72"/>
      <c r="I15" s="72"/>
      <c r="J15" s="72"/>
      <c r="K15" s="72"/>
      <c r="L15" s="77"/>
      <c r="M15" s="74"/>
      <c r="N15" s="75">
        <f t="shared" si="0"/>
        <v>0</v>
      </c>
      <c r="O15" s="109"/>
    </row>
    <row r="16" spans="1:15" x14ac:dyDescent="0.25">
      <c r="A16" s="105" t="s">
        <v>182</v>
      </c>
      <c r="B16" s="19" t="s">
        <v>6</v>
      </c>
      <c r="C16" s="20" t="s">
        <v>7</v>
      </c>
      <c r="D16" s="20" t="s">
        <v>213</v>
      </c>
      <c r="E16" s="20" t="s">
        <v>5</v>
      </c>
      <c r="F16" s="4" t="s">
        <v>134</v>
      </c>
      <c r="G16" s="20">
        <v>2</v>
      </c>
      <c r="H16" s="21"/>
      <c r="I16" s="21"/>
      <c r="J16" s="21"/>
      <c r="K16" s="21"/>
      <c r="L16" s="5"/>
      <c r="M16" s="1"/>
      <c r="N16" s="22">
        <f t="shared" si="0"/>
        <v>0</v>
      </c>
      <c r="O16" s="107"/>
    </row>
    <row r="17" spans="1:14" x14ac:dyDescent="0.25">
      <c r="A17" s="153"/>
      <c r="B17" s="153"/>
      <c r="C17" s="153"/>
      <c r="D17" s="153"/>
      <c r="E17" s="153"/>
      <c r="F17" s="153"/>
      <c r="G17" s="6">
        <f>SUM(G5:G7,G10,G14,G12,G16)</f>
        <v>26</v>
      </c>
      <c r="H17" s="154" t="s">
        <v>224</v>
      </c>
      <c r="I17" s="154"/>
      <c r="J17" s="154"/>
      <c r="K17" s="154"/>
      <c r="L17" s="154"/>
      <c r="M17" s="154"/>
      <c r="N17" s="27">
        <f>SUM(N5:N7,N10,N12,N14,N16)</f>
        <v>0</v>
      </c>
    </row>
    <row r="18" spans="1:14" x14ac:dyDescent="0.25">
      <c r="A18" s="11"/>
      <c r="B18" s="12"/>
      <c r="C18" s="9"/>
      <c r="D18" s="12"/>
      <c r="E18" s="11"/>
      <c r="F18" s="11"/>
      <c r="G18" s="11"/>
      <c r="H18" s="11"/>
      <c r="I18" s="11"/>
      <c r="J18" s="11"/>
      <c r="K18" s="11"/>
      <c r="L18" s="11"/>
      <c r="M18" s="13"/>
      <c r="N18" s="14"/>
    </row>
    <row r="19" spans="1:14" x14ac:dyDescent="0.25">
      <c r="A19" s="11"/>
      <c r="B19" s="12"/>
      <c r="C19" s="9"/>
      <c r="D19" s="12"/>
      <c r="E19" s="11"/>
      <c r="F19" s="11"/>
      <c r="G19" s="11"/>
      <c r="H19" s="11"/>
      <c r="I19" s="11"/>
      <c r="J19" s="11"/>
      <c r="K19" s="11"/>
      <c r="L19" s="11"/>
      <c r="M19" s="13"/>
      <c r="N19" s="14"/>
    </row>
    <row r="20" spans="1:14" x14ac:dyDescent="0.25">
      <c r="A20" s="150" t="s">
        <v>212</v>
      </c>
      <c r="B20" s="150"/>
      <c r="C20" s="11"/>
      <c r="D20" s="15"/>
      <c r="E20" s="11"/>
      <c r="F20" s="11"/>
      <c r="G20" s="11"/>
      <c r="H20" s="11"/>
      <c r="I20" s="11"/>
      <c r="J20" s="11"/>
      <c r="K20" s="11"/>
      <c r="L20" s="151"/>
      <c r="M20" s="151"/>
      <c r="N20" s="14"/>
    </row>
    <row r="21" spans="1:14" x14ac:dyDescent="0.25">
      <c r="A21" s="15"/>
      <c r="B21" s="15"/>
      <c r="C21" s="11"/>
      <c r="I21" s="13"/>
      <c r="J21" s="11"/>
      <c r="K21" s="11"/>
      <c r="L21" s="13"/>
      <c r="M21" s="13"/>
      <c r="N21" s="14"/>
    </row>
    <row r="22" spans="1:14" x14ac:dyDescent="0.25">
      <c r="A22" s="15"/>
      <c r="B22" s="15"/>
      <c r="C22" s="11"/>
      <c r="I22" s="13"/>
      <c r="J22" s="11"/>
      <c r="K22" s="11"/>
      <c r="L22" s="13"/>
      <c r="M22" s="13"/>
      <c r="N22" s="13"/>
    </row>
    <row r="23" spans="1:14" x14ac:dyDescent="0.25">
      <c r="A23" s="11"/>
      <c r="B23" s="11"/>
      <c r="C23" s="11"/>
      <c r="I23" s="11"/>
      <c r="J23" s="11"/>
      <c r="K23" s="11"/>
      <c r="L23" s="13"/>
      <c r="M23" s="152" t="s">
        <v>178</v>
      </c>
      <c r="N23" s="152"/>
    </row>
  </sheetData>
  <mergeCells count="7">
    <mergeCell ref="A1:N1"/>
    <mergeCell ref="A20:B20"/>
    <mergeCell ref="L20:M20"/>
    <mergeCell ref="M23:N23"/>
    <mergeCell ref="A17:F17"/>
    <mergeCell ref="H17:M17"/>
    <mergeCell ref="A4:O4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&amp;LBKV Zrt.&amp;CMechanikus és légfékalkatrészek beszerzése autóbuszokhoz és trolibuszokhoz &amp;RT-86/17
2. számú melléklet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5"/>
  <sheetViews>
    <sheetView view="pageBreakPreview" zoomScale="60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C16" sqref="C16"/>
    </sheetView>
  </sheetViews>
  <sheetFormatPr defaultRowHeight="15" x14ac:dyDescent="0.25"/>
  <cols>
    <col min="1" max="1" width="5.5703125" customWidth="1"/>
    <col min="2" max="2" width="38.140625" customWidth="1"/>
    <col min="3" max="3" width="22.7109375" bestFit="1" customWidth="1"/>
    <col min="4" max="4" width="12.140625" customWidth="1"/>
    <col min="5" max="5" width="12.28515625" customWidth="1"/>
    <col min="6" max="6" width="11.5703125" customWidth="1"/>
    <col min="7" max="7" width="11.140625" customWidth="1"/>
    <col min="8" max="8" width="13.42578125" customWidth="1"/>
    <col min="9" max="9" width="26.85546875" customWidth="1"/>
    <col min="10" max="11" width="14.42578125" customWidth="1"/>
    <col min="12" max="12" width="13.140625" customWidth="1"/>
    <col min="13" max="13" width="10.5703125" customWidth="1"/>
    <col min="14" max="14" width="13" customWidth="1"/>
    <col min="15" max="15" width="19.85546875" bestFit="1" customWidth="1"/>
  </cols>
  <sheetData>
    <row r="1" spans="1:15" x14ac:dyDescent="0.25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ht="15.75" thickBot="1" x14ac:dyDescent="0.3"/>
    <row r="3" spans="1:15" ht="90.75" thickBot="1" x14ac:dyDescent="0.3">
      <c r="A3" s="28" t="s">
        <v>223</v>
      </c>
      <c r="B3" s="28" t="s">
        <v>210</v>
      </c>
      <c r="C3" s="28" t="s">
        <v>211</v>
      </c>
      <c r="D3" s="28" t="s">
        <v>214</v>
      </c>
      <c r="E3" s="28" t="s">
        <v>0</v>
      </c>
      <c r="F3" s="28" t="s">
        <v>229</v>
      </c>
      <c r="G3" s="29" t="s">
        <v>225</v>
      </c>
      <c r="H3" s="29" t="s">
        <v>228</v>
      </c>
      <c r="I3" s="29" t="s">
        <v>227</v>
      </c>
      <c r="J3" s="28" t="s">
        <v>215</v>
      </c>
      <c r="K3" s="28" t="s">
        <v>234</v>
      </c>
      <c r="L3" s="29" t="s">
        <v>232</v>
      </c>
      <c r="M3" s="28" t="s">
        <v>226</v>
      </c>
      <c r="N3" s="28" t="s">
        <v>231</v>
      </c>
      <c r="O3" s="106" t="s">
        <v>237</v>
      </c>
    </row>
    <row r="4" spans="1:15" x14ac:dyDescent="0.25">
      <c r="A4" s="156" t="s">
        <v>165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1:15" x14ac:dyDescent="0.25">
      <c r="A5" s="17" t="s">
        <v>170</v>
      </c>
      <c r="B5" s="30" t="s">
        <v>24</v>
      </c>
      <c r="C5" s="31" t="s">
        <v>25</v>
      </c>
      <c r="D5" s="20" t="s">
        <v>213</v>
      </c>
      <c r="E5" s="31" t="s">
        <v>5</v>
      </c>
      <c r="F5" s="4" t="s">
        <v>134</v>
      </c>
      <c r="G5" s="20">
        <v>40</v>
      </c>
      <c r="H5" s="21"/>
      <c r="I5" s="21"/>
      <c r="J5" s="32"/>
      <c r="K5" s="32"/>
      <c r="L5" s="5"/>
      <c r="M5" s="1"/>
      <c r="N5" s="22">
        <f t="shared" ref="N5:N28" si="0">G5*M5</f>
        <v>0</v>
      </c>
      <c r="O5" s="107"/>
    </row>
    <row r="6" spans="1:15" x14ac:dyDescent="0.25">
      <c r="A6" s="105" t="s">
        <v>171</v>
      </c>
      <c r="B6" s="30" t="s">
        <v>26</v>
      </c>
      <c r="C6" s="31" t="s">
        <v>27</v>
      </c>
      <c r="D6" s="20" t="s">
        <v>213</v>
      </c>
      <c r="E6" s="31" t="s">
        <v>5</v>
      </c>
      <c r="F6" s="4" t="s">
        <v>134</v>
      </c>
      <c r="G6" s="20">
        <v>10</v>
      </c>
      <c r="H6" s="21"/>
      <c r="I6" s="21"/>
      <c r="J6" s="32"/>
      <c r="K6" s="32"/>
      <c r="L6" s="5"/>
      <c r="M6" s="1"/>
      <c r="N6" s="22">
        <f t="shared" si="0"/>
        <v>0</v>
      </c>
      <c r="O6" s="113"/>
    </row>
    <row r="7" spans="1:15" x14ac:dyDescent="0.25">
      <c r="A7" s="104" t="s">
        <v>172</v>
      </c>
      <c r="B7" s="30" t="s">
        <v>24</v>
      </c>
      <c r="C7" s="31" t="s">
        <v>28</v>
      </c>
      <c r="D7" s="20" t="s">
        <v>213</v>
      </c>
      <c r="E7" s="31" t="s">
        <v>5</v>
      </c>
      <c r="F7" s="4" t="s">
        <v>134</v>
      </c>
      <c r="G7" s="20">
        <v>20</v>
      </c>
      <c r="H7" s="21"/>
      <c r="I7" s="21"/>
      <c r="J7" s="32"/>
      <c r="K7" s="32"/>
      <c r="L7" s="5"/>
      <c r="M7" s="1"/>
      <c r="N7" s="22">
        <f t="shared" si="0"/>
        <v>0</v>
      </c>
      <c r="O7" s="113"/>
    </row>
    <row r="8" spans="1:15" s="135" customFormat="1" x14ac:dyDescent="0.25">
      <c r="A8" s="4" t="s">
        <v>173</v>
      </c>
      <c r="B8" s="30" t="s">
        <v>29</v>
      </c>
      <c r="C8" s="31" t="s">
        <v>30</v>
      </c>
      <c r="D8" s="132" t="s">
        <v>213</v>
      </c>
      <c r="E8" s="31" t="s">
        <v>5</v>
      </c>
      <c r="F8" s="4" t="s">
        <v>134</v>
      </c>
      <c r="G8" s="132">
        <v>6</v>
      </c>
      <c r="H8" s="136"/>
      <c r="I8" s="136"/>
      <c r="J8" s="32"/>
      <c r="K8" s="32"/>
      <c r="L8" s="5"/>
      <c r="M8" s="137"/>
      <c r="N8" s="138">
        <f t="shared" si="0"/>
        <v>0</v>
      </c>
      <c r="O8" s="134"/>
    </row>
    <row r="9" spans="1:15" s="135" customFormat="1" x14ac:dyDescent="0.25">
      <c r="A9" s="4" t="s">
        <v>174</v>
      </c>
      <c r="B9" s="30" t="s">
        <v>31</v>
      </c>
      <c r="C9" s="31" t="s">
        <v>32</v>
      </c>
      <c r="D9" s="132" t="s">
        <v>213</v>
      </c>
      <c r="E9" s="31" t="s">
        <v>5</v>
      </c>
      <c r="F9" s="4" t="s">
        <v>134</v>
      </c>
      <c r="G9" s="132">
        <v>8</v>
      </c>
      <c r="H9" s="136"/>
      <c r="I9" s="136"/>
      <c r="J9" s="32"/>
      <c r="K9" s="32"/>
      <c r="L9" s="5"/>
      <c r="M9" s="137"/>
      <c r="N9" s="138">
        <f t="shared" si="0"/>
        <v>0</v>
      </c>
      <c r="O9" s="134"/>
    </row>
    <row r="10" spans="1:15" s="135" customFormat="1" x14ac:dyDescent="0.25">
      <c r="A10" s="4" t="s">
        <v>175</v>
      </c>
      <c r="B10" s="30" t="s">
        <v>33</v>
      </c>
      <c r="C10" s="31" t="s">
        <v>34</v>
      </c>
      <c r="D10" s="132" t="s">
        <v>213</v>
      </c>
      <c r="E10" s="31" t="s">
        <v>5</v>
      </c>
      <c r="F10" s="4" t="s">
        <v>134</v>
      </c>
      <c r="G10" s="132">
        <v>8</v>
      </c>
      <c r="H10" s="136"/>
      <c r="I10" s="136"/>
      <c r="J10" s="32"/>
      <c r="K10" s="32"/>
      <c r="L10" s="5"/>
      <c r="M10" s="137"/>
      <c r="N10" s="138">
        <f t="shared" si="0"/>
        <v>0</v>
      </c>
      <c r="O10" s="134"/>
    </row>
    <row r="11" spans="1:15" s="135" customFormat="1" x14ac:dyDescent="0.25">
      <c r="A11" s="4" t="s">
        <v>176</v>
      </c>
      <c r="B11" s="30" t="s">
        <v>35</v>
      </c>
      <c r="C11" s="31" t="s">
        <v>36</v>
      </c>
      <c r="D11" s="132" t="s">
        <v>213</v>
      </c>
      <c r="E11" s="31" t="s">
        <v>5</v>
      </c>
      <c r="F11" s="4" t="s">
        <v>134</v>
      </c>
      <c r="G11" s="132">
        <v>8</v>
      </c>
      <c r="H11" s="136"/>
      <c r="I11" s="136"/>
      <c r="J11" s="32"/>
      <c r="K11" s="32"/>
      <c r="L11" s="5"/>
      <c r="M11" s="137"/>
      <c r="N11" s="138">
        <f t="shared" si="0"/>
        <v>0</v>
      </c>
      <c r="O11" s="134"/>
    </row>
    <row r="12" spans="1:15" s="135" customFormat="1" x14ac:dyDescent="0.25">
      <c r="A12" s="4" t="s">
        <v>177</v>
      </c>
      <c r="B12" s="30" t="s">
        <v>37</v>
      </c>
      <c r="C12" s="31" t="s">
        <v>30</v>
      </c>
      <c r="D12" s="132" t="s">
        <v>213</v>
      </c>
      <c r="E12" s="31" t="s">
        <v>5</v>
      </c>
      <c r="F12" s="4" t="s">
        <v>134</v>
      </c>
      <c r="G12" s="132">
        <v>8</v>
      </c>
      <c r="H12" s="136"/>
      <c r="I12" s="136"/>
      <c r="J12" s="32"/>
      <c r="K12" s="32"/>
      <c r="L12" s="5"/>
      <c r="M12" s="137"/>
      <c r="N12" s="138">
        <f t="shared" si="0"/>
        <v>0</v>
      </c>
      <c r="O12" s="134"/>
    </row>
    <row r="13" spans="1:15" s="135" customFormat="1" x14ac:dyDescent="0.25">
      <c r="A13" s="55" t="s">
        <v>179</v>
      </c>
      <c r="B13" s="53" t="s">
        <v>38</v>
      </c>
      <c r="C13" s="54" t="s">
        <v>32</v>
      </c>
      <c r="D13" s="133" t="s">
        <v>213</v>
      </c>
      <c r="E13" s="54" t="s">
        <v>5</v>
      </c>
      <c r="F13" s="55" t="s">
        <v>134</v>
      </c>
      <c r="G13" s="133">
        <v>6</v>
      </c>
      <c r="H13" s="139"/>
      <c r="I13" s="139"/>
      <c r="J13" s="56"/>
      <c r="K13" s="56"/>
      <c r="L13" s="57"/>
      <c r="M13" s="140"/>
      <c r="N13" s="141">
        <f t="shared" si="0"/>
        <v>0</v>
      </c>
      <c r="O13" s="134"/>
    </row>
    <row r="14" spans="1:15" x14ac:dyDescent="0.25">
      <c r="A14" s="68" t="s">
        <v>180</v>
      </c>
      <c r="B14" s="69" t="s">
        <v>39</v>
      </c>
      <c r="C14" s="70" t="s">
        <v>40</v>
      </c>
      <c r="D14" s="71" t="s">
        <v>213</v>
      </c>
      <c r="E14" s="70" t="s">
        <v>5</v>
      </c>
      <c r="F14" s="68" t="s">
        <v>134</v>
      </c>
      <c r="G14" s="71">
        <v>1</v>
      </c>
      <c r="H14" s="72"/>
      <c r="I14" s="72"/>
      <c r="J14" s="73"/>
      <c r="K14" s="73"/>
      <c r="L14" s="68"/>
      <c r="M14" s="74"/>
      <c r="N14" s="75">
        <f t="shared" si="0"/>
        <v>0</v>
      </c>
      <c r="O14" s="109"/>
    </row>
    <row r="15" spans="1:15" x14ac:dyDescent="0.25">
      <c r="A15" s="68" t="s">
        <v>181</v>
      </c>
      <c r="B15" s="69" t="s">
        <v>41</v>
      </c>
      <c r="C15" s="70" t="s">
        <v>42</v>
      </c>
      <c r="D15" s="71" t="s">
        <v>213</v>
      </c>
      <c r="E15" s="70" t="s">
        <v>5</v>
      </c>
      <c r="F15" s="68" t="s">
        <v>134</v>
      </c>
      <c r="G15" s="71">
        <v>1</v>
      </c>
      <c r="H15" s="72"/>
      <c r="I15" s="72"/>
      <c r="J15" s="73"/>
      <c r="K15" s="73"/>
      <c r="L15" s="68"/>
      <c r="M15" s="74"/>
      <c r="N15" s="75">
        <f t="shared" si="0"/>
        <v>0</v>
      </c>
      <c r="O15" s="109"/>
    </row>
    <row r="16" spans="1:15" x14ac:dyDescent="0.25">
      <c r="A16" s="115" t="s">
        <v>182</v>
      </c>
      <c r="B16" s="58" t="s">
        <v>217</v>
      </c>
      <c r="C16" s="59" t="s">
        <v>43</v>
      </c>
      <c r="D16" s="60"/>
      <c r="E16" s="82" t="s">
        <v>5</v>
      </c>
      <c r="F16" s="61" t="s">
        <v>134</v>
      </c>
      <c r="G16" s="147">
        <v>20</v>
      </c>
      <c r="H16" s="63"/>
      <c r="I16" s="63"/>
      <c r="J16" s="64"/>
      <c r="K16" s="64"/>
      <c r="L16" s="65"/>
      <c r="M16" s="66"/>
      <c r="N16" s="67">
        <f t="shared" si="0"/>
        <v>0</v>
      </c>
      <c r="O16" s="112"/>
    </row>
    <row r="17" spans="1:15" x14ac:dyDescent="0.25">
      <c r="A17" s="68" t="s">
        <v>183</v>
      </c>
      <c r="B17" s="69" t="s">
        <v>44</v>
      </c>
      <c r="C17" s="70" t="s">
        <v>45</v>
      </c>
      <c r="D17" s="71" t="s">
        <v>213</v>
      </c>
      <c r="E17" s="70" t="s">
        <v>5</v>
      </c>
      <c r="F17" s="68" t="s">
        <v>134</v>
      </c>
      <c r="G17" s="71">
        <v>15</v>
      </c>
      <c r="H17" s="72"/>
      <c r="I17" s="72"/>
      <c r="J17" s="73"/>
      <c r="K17" s="73"/>
      <c r="L17" s="77"/>
      <c r="M17" s="74"/>
      <c r="N17" s="75">
        <f t="shared" si="0"/>
        <v>0</v>
      </c>
      <c r="O17" s="107"/>
    </row>
    <row r="18" spans="1:15" x14ac:dyDescent="0.25">
      <c r="A18" s="114" t="s">
        <v>184</v>
      </c>
      <c r="B18" s="89" t="s">
        <v>46</v>
      </c>
      <c r="C18" s="90" t="s">
        <v>47</v>
      </c>
      <c r="D18" s="101"/>
      <c r="E18" s="102"/>
      <c r="F18" s="4" t="s">
        <v>134</v>
      </c>
      <c r="G18" s="142">
        <v>20</v>
      </c>
      <c r="H18" s="92"/>
      <c r="I18" s="92"/>
      <c r="J18" s="98"/>
      <c r="K18" s="98"/>
      <c r="L18" s="5"/>
      <c r="M18" s="1"/>
      <c r="N18" s="103">
        <f t="shared" si="0"/>
        <v>0</v>
      </c>
      <c r="O18" s="108"/>
    </row>
    <row r="19" spans="1:15" x14ac:dyDescent="0.25">
      <c r="A19" s="114" t="s">
        <v>185</v>
      </c>
      <c r="B19" s="89" t="s">
        <v>48</v>
      </c>
      <c r="C19" s="90" t="s">
        <v>49</v>
      </c>
      <c r="D19" s="101"/>
      <c r="E19" s="102"/>
      <c r="F19" s="4" t="s">
        <v>134</v>
      </c>
      <c r="G19" s="142">
        <v>20</v>
      </c>
      <c r="H19" s="92"/>
      <c r="I19" s="21"/>
      <c r="J19" s="32"/>
      <c r="K19" s="32"/>
      <c r="L19" s="5"/>
      <c r="M19" s="1"/>
      <c r="N19" s="103">
        <f t="shared" si="0"/>
        <v>0</v>
      </c>
      <c r="O19" s="108"/>
    </row>
    <row r="20" spans="1:15" x14ac:dyDescent="0.25">
      <c r="A20" s="123" t="s">
        <v>186</v>
      </c>
      <c r="B20" s="124" t="s">
        <v>44</v>
      </c>
      <c r="C20" s="125" t="s">
        <v>50</v>
      </c>
      <c r="D20" s="126" t="s">
        <v>213</v>
      </c>
      <c r="E20" s="125" t="s">
        <v>5</v>
      </c>
      <c r="F20" s="123" t="s">
        <v>134</v>
      </c>
      <c r="G20" s="126">
        <v>20</v>
      </c>
      <c r="H20" s="127"/>
      <c r="I20" s="127"/>
      <c r="J20" s="128"/>
      <c r="K20" s="128"/>
      <c r="L20" s="129"/>
      <c r="M20" s="130"/>
      <c r="N20" s="131">
        <f t="shared" si="0"/>
        <v>0</v>
      </c>
      <c r="O20" s="107"/>
    </row>
    <row r="21" spans="1:15" x14ac:dyDescent="0.25">
      <c r="A21" s="68" t="s">
        <v>187</v>
      </c>
      <c r="B21" s="69" t="s">
        <v>44</v>
      </c>
      <c r="C21" s="70" t="s">
        <v>51</v>
      </c>
      <c r="D21" s="71" t="s">
        <v>213</v>
      </c>
      <c r="E21" s="70" t="s">
        <v>5</v>
      </c>
      <c r="F21" s="68" t="s">
        <v>134</v>
      </c>
      <c r="G21" s="71">
        <v>15</v>
      </c>
      <c r="H21" s="72"/>
      <c r="I21" s="72"/>
      <c r="J21" s="73"/>
      <c r="K21" s="73"/>
      <c r="L21" s="68"/>
      <c r="M21" s="74"/>
      <c r="N21" s="75">
        <f t="shared" si="0"/>
        <v>0</v>
      </c>
      <c r="O21" s="109"/>
    </row>
    <row r="22" spans="1:15" x14ac:dyDescent="0.25">
      <c r="A22" s="68" t="s">
        <v>188</v>
      </c>
      <c r="B22" s="69" t="s">
        <v>44</v>
      </c>
      <c r="C22" s="70" t="s">
        <v>52</v>
      </c>
      <c r="D22" s="71" t="s">
        <v>213</v>
      </c>
      <c r="E22" s="70" t="s">
        <v>5</v>
      </c>
      <c r="F22" s="68" t="s">
        <v>134</v>
      </c>
      <c r="G22" s="71">
        <v>15</v>
      </c>
      <c r="H22" s="72"/>
      <c r="I22" s="72"/>
      <c r="J22" s="73"/>
      <c r="K22" s="73"/>
      <c r="L22" s="68"/>
      <c r="M22" s="74"/>
      <c r="N22" s="75">
        <f t="shared" si="0"/>
        <v>0</v>
      </c>
      <c r="O22" s="109"/>
    </row>
    <row r="23" spans="1:15" x14ac:dyDescent="0.25">
      <c r="A23" s="115" t="s">
        <v>189</v>
      </c>
      <c r="B23" s="58" t="s">
        <v>53</v>
      </c>
      <c r="C23" s="59" t="s">
        <v>54</v>
      </c>
      <c r="D23" s="62" t="s">
        <v>213</v>
      </c>
      <c r="E23" s="59" t="s">
        <v>5</v>
      </c>
      <c r="F23" s="61" t="s">
        <v>134</v>
      </c>
      <c r="G23" s="147">
        <v>8</v>
      </c>
      <c r="H23" s="63"/>
      <c r="I23" s="63"/>
      <c r="J23" s="64"/>
      <c r="K23" s="64"/>
      <c r="L23" s="65"/>
      <c r="M23" s="66"/>
      <c r="N23" s="67">
        <f t="shared" si="0"/>
        <v>0</v>
      </c>
      <c r="O23" s="113"/>
    </row>
    <row r="24" spans="1:15" x14ac:dyDescent="0.25">
      <c r="A24" s="114" t="s">
        <v>190</v>
      </c>
      <c r="B24" s="30" t="s">
        <v>24</v>
      </c>
      <c r="C24" s="31" t="s">
        <v>55</v>
      </c>
      <c r="D24" s="20" t="s">
        <v>213</v>
      </c>
      <c r="E24" s="31" t="s">
        <v>5</v>
      </c>
      <c r="F24" s="4" t="s">
        <v>134</v>
      </c>
      <c r="G24" s="143">
        <v>8</v>
      </c>
      <c r="H24" s="21"/>
      <c r="I24" s="21"/>
      <c r="J24" s="32"/>
      <c r="K24" s="32"/>
      <c r="L24" s="5"/>
      <c r="M24" s="1"/>
      <c r="N24" s="22">
        <f t="shared" si="0"/>
        <v>0</v>
      </c>
      <c r="O24" s="113"/>
    </row>
    <row r="25" spans="1:15" x14ac:dyDescent="0.25">
      <c r="A25" s="104" t="s">
        <v>191</v>
      </c>
      <c r="B25" s="30" t="s">
        <v>24</v>
      </c>
      <c r="C25" s="31" t="s">
        <v>56</v>
      </c>
      <c r="D25" s="20" t="s">
        <v>213</v>
      </c>
      <c r="E25" s="31" t="s">
        <v>5</v>
      </c>
      <c r="F25" s="4" t="s">
        <v>134</v>
      </c>
      <c r="G25" s="20">
        <v>8</v>
      </c>
      <c r="H25" s="21"/>
      <c r="I25" s="21"/>
      <c r="J25" s="32"/>
      <c r="K25" s="32"/>
      <c r="L25" s="5"/>
      <c r="M25" s="1"/>
      <c r="N25" s="22">
        <f t="shared" si="0"/>
        <v>0</v>
      </c>
      <c r="O25" s="113"/>
    </row>
    <row r="26" spans="1:15" x14ac:dyDescent="0.25">
      <c r="A26" s="114" t="s">
        <v>192</v>
      </c>
      <c r="B26" s="30" t="s">
        <v>57</v>
      </c>
      <c r="C26" s="31" t="s">
        <v>58</v>
      </c>
      <c r="D26" s="20" t="s">
        <v>213</v>
      </c>
      <c r="E26" s="31" t="s">
        <v>5</v>
      </c>
      <c r="F26" s="4" t="s">
        <v>134</v>
      </c>
      <c r="G26" s="143">
        <v>26</v>
      </c>
      <c r="H26" s="21"/>
      <c r="I26" s="21"/>
      <c r="J26" s="32"/>
      <c r="K26" s="32"/>
      <c r="L26" s="5"/>
      <c r="M26" s="1"/>
      <c r="N26" s="22">
        <f t="shared" si="0"/>
        <v>0</v>
      </c>
      <c r="O26" s="107"/>
    </row>
    <row r="27" spans="1:15" x14ac:dyDescent="0.25">
      <c r="A27" s="114" t="s">
        <v>193</v>
      </c>
      <c r="B27" s="30" t="s">
        <v>59</v>
      </c>
      <c r="C27" s="31" t="s">
        <v>60</v>
      </c>
      <c r="D27" s="20" t="s">
        <v>213</v>
      </c>
      <c r="E27" s="31" t="s">
        <v>5</v>
      </c>
      <c r="F27" s="4" t="s">
        <v>134</v>
      </c>
      <c r="G27" s="143">
        <v>8</v>
      </c>
      <c r="H27" s="21"/>
      <c r="I27" s="21"/>
      <c r="J27" s="32"/>
      <c r="K27" s="32"/>
      <c r="L27" s="5"/>
      <c r="M27" s="1"/>
      <c r="N27" s="22">
        <f t="shared" si="0"/>
        <v>0</v>
      </c>
      <c r="O27" s="113"/>
    </row>
    <row r="28" spans="1:15" x14ac:dyDescent="0.25">
      <c r="A28" s="114" t="s">
        <v>194</v>
      </c>
      <c r="B28" s="30" t="s">
        <v>61</v>
      </c>
      <c r="C28" s="31" t="s">
        <v>62</v>
      </c>
      <c r="D28" s="20" t="s">
        <v>213</v>
      </c>
      <c r="E28" s="31" t="s">
        <v>5</v>
      </c>
      <c r="F28" s="4" t="s">
        <v>134</v>
      </c>
      <c r="G28" s="143">
        <v>8</v>
      </c>
      <c r="H28" s="21"/>
      <c r="I28" s="21"/>
      <c r="J28" s="32"/>
      <c r="K28" s="32"/>
      <c r="L28" s="5"/>
      <c r="M28" s="1"/>
      <c r="N28" s="22">
        <f t="shared" si="0"/>
        <v>0</v>
      </c>
      <c r="O28" s="113"/>
    </row>
    <row r="29" spans="1:15" x14ac:dyDescent="0.25">
      <c r="A29" s="153"/>
      <c r="B29" s="153"/>
      <c r="C29" s="153"/>
      <c r="D29" s="153"/>
      <c r="E29" s="153"/>
      <c r="F29" s="153"/>
      <c r="G29" s="8">
        <f>SUM(G5:G13,G16,G18:G19,G23:G28)</f>
        <v>240</v>
      </c>
      <c r="H29" s="154" t="s">
        <v>224</v>
      </c>
      <c r="I29" s="154"/>
      <c r="J29" s="154"/>
      <c r="K29" s="154"/>
      <c r="L29" s="154"/>
      <c r="M29" s="154"/>
      <c r="N29" s="27">
        <f>SUM(N5:N13,N16:N20,N23:N28)</f>
        <v>0</v>
      </c>
    </row>
    <row r="30" spans="1:15" x14ac:dyDescent="0.25">
      <c r="A30" s="11"/>
      <c r="B30" s="12"/>
      <c r="C30" s="9"/>
      <c r="D30" s="12"/>
      <c r="E30" s="11"/>
      <c r="F30" s="11"/>
      <c r="G30" s="11"/>
      <c r="H30" s="11"/>
      <c r="I30" s="11"/>
      <c r="J30" s="11"/>
      <c r="K30" s="11"/>
      <c r="L30" s="11"/>
      <c r="M30" s="13"/>
      <c r="N30" s="14"/>
    </row>
    <row r="31" spans="1:15" x14ac:dyDescent="0.25">
      <c r="A31" s="11"/>
      <c r="B31" s="12"/>
      <c r="C31" s="9"/>
      <c r="D31" s="12"/>
      <c r="E31" s="11"/>
      <c r="F31" s="11"/>
      <c r="G31" s="11"/>
      <c r="H31" s="11"/>
      <c r="I31" s="11"/>
      <c r="J31" s="11"/>
      <c r="K31" s="11"/>
      <c r="L31" s="11"/>
      <c r="M31" s="13"/>
      <c r="N31" s="14"/>
    </row>
    <row r="32" spans="1:15" x14ac:dyDescent="0.25">
      <c r="A32" s="150" t="s">
        <v>212</v>
      </c>
      <c r="B32" s="150"/>
      <c r="C32" s="11"/>
      <c r="D32" s="15"/>
      <c r="E32" s="11"/>
      <c r="F32" s="11"/>
      <c r="G32" s="11"/>
      <c r="H32" s="11"/>
      <c r="I32" s="11"/>
      <c r="J32" s="11"/>
      <c r="K32" s="11"/>
      <c r="L32" s="151"/>
      <c r="M32" s="151"/>
      <c r="N32" s="14"/>
    </row>
    <row r="33" spans="1:14" x14ac:dyDescent="0.25">
      <c r="A33" s="15"/>
      <c r="B33" s="15"/>
      <c r="C33" s="11"/>
      <c r="D33" s="15"/>
      <c r="E33" s="11"/>
      <c r="F33" s="13"/>
      <c r="G33" s="121"/>
      <c r="H33" s="13"/>
      <c r="I33" s="13"/>
      <c r="J33" s="11"/>
      <c r="K33" s="11"/>
      <c r="L33" s="13"/>
      <c r="M33" s="13"/>
      <c r="N33" s="14"/>
    </row>
    <row r="34" spans="1:14" x14ac:dyDescent="0.25">
      <c r="A34" s="15"/>
      <c r="B34" s="15"/>
      <c r="C34" s="11"/>
      <c r="D34" s="15"/>
      <c r="E34" s="13"/>
      <c r="F34" s="13"/>
      <c r="G34" s="13"/>
      <c r="H34" s="13"/>
      <c r="I34" s="13"/>
      <c r="J34" s="11"/>
      <c r="K34" s="11"/>
      <c r="L34" s="13"/>
      <c r="M34" s="13"/>
      <c r="N34" s="13"/>
    </row>
    <row r="35" spans="1:14" x14ac:dyDescent="0.25">
      <c r="A35" s="11"/>
      <c r="B35" s="11"/>
      <c r="C35" s="11"/>
      <c r="D35" s="11"/>
      <c r="E35" s="11"/>
      <c r="F35" s="13"/>
      <c r="G35" s="11"/>
      <c r="H35" s="11"/>
      <c r="I35" s="11"/>
      <c r="J35" s="11"/>
      <c r="K35" s="11"/>
      <c r="L35" s="13"/>
      <c r="M35" s="152" t="s">
        <v>178</v>
      </c>
      <c r="N35" s="152"/>
    </row>
  </sheetData>
  <mergeCells count="7">
    <mergeCell ref="A1:N1"/>
    <mergeCell ref="A32:B32"/>
    <mergeCell ref="L32:M32"/>
    <mergeCell ref="M35:N35"/>
    <mergeCell ref="A29:F29"/>
    <mergeCell ref="H29:M29"/>
    <mergeCell ref="A4:O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&amp;LBKV Zrt.&amp;CMechanikus és légfékalkatrészek beszerzése autóbuszokhoz és trolibuszokhoz &amp;RT-86/17
2. számú melléklet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0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 activeCell="G35" sqref="G35"/>
    </sheetView>
  </sheetViews>
  <sheetFormatPr defaultRowHeight="15" x14ac:dyDescent="0.25"/>
  <cols>
    <col min="1" max="1" width="5.5703125" customWidth="1"/>
    <col min="2" max="2" width="38.140625" customWidth="1"/>
    <col min="3" max="3" width="22.7109375" bestFit="1" customWidth="1"/>
    <col min="4" max="4" width="12.140625" customWidth="1"/>
    <col min="5" max="5" width="12.28515625" customWidth="1"/>
    <col min="6" max="6" width="11.5703125" customWidth="1"/>
    <col min="7" max="7" width="11.140625" customWidth="1"/>
    <col min="8" max="8" width="13.42578125" customWidth="1"/>
    <col min="9" max="9" width="26.85546875" customWidth="1"/>
    <col min="10" max="11" width="14.42578125" customWidth="1"/>
    <col min="12" max="12" width="13.140625" customWidth="1"/>
    <col min="13" max="13" width="10.5703125" customWidth="1"/>
    <col min="14" max="14" width="13" customWidth="1"/>
    <col min="15" max="15" width="19.85546875" bestFit="1" customWidth="1"/>
  </cols>
  <sheetData>
    <row r="1" spans="1:15" x14ac:dyDescent="0.25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ht="15.75" thickBot="1" x14ac:dyDescent="0.3"/>
    <row r="3" spans="1:15" ht="90.75" customHeight="1" thickBot="1" x14ac:dyDescent="0.3">
      <c r="A3" s="34" t="s">
        <v>223</v>
      </c>
      <c r="B3" s="34" t="s">
        <v>210</v>
      </c>
      <c r="C3" s="34" t="s">
        <v>211</v>
      </c>
      <c r="D3" s="34" t="s">
        <v>214</v>
      </c>
      <c r="E3" s="34" t="s">
        <v>0</v>
      </c>
      <c r="F3" s="34" t="s">
        <v>229</v>
      </c>
      <c r="G3" s="35" t="s">
        <v>225</v>
      </c>
      <c r="H3" s="35" t="s">
        <v>228</v>
      </c>
      <c r="I3" s="35" t="s">
        <v>227</v>
      </c>
      <c r="J3" s="34" t="s">
        <v>215</v>
      </c>
      <c r="K3" s="28" t="s">
        <v>234</v>
      </c>
      <c r="L3" s="35" t="s">
        <v>232</v>
      </c>
      <c r="M3" s="34" t="s">
        <v>226</v>
      </c>
      <c r="N3" s="34" t="s">
        <v>231</v>
      </c>
      <c r="O3" s="106" t="s">
        <v>237</v>
      </c>
    </row>
    <row r="4" spans="1:15" x14ac:dyDescent="0.25">
      <c r="A4" s="158" t="s">
        <v>166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9"/>
    </row>
    <row r="5" spans="1:15" s="118" customFormat="1" ht="30" x14ac:dyDescent="0.25">
      <c r="A5" s="114" t="s">
        <v>170</v>
      </c>
      <c r="B5" s="89" t="s">
        <v>63</v>
      </c>
      <c r="C5" s="116" t="s">
        <v>236</v>
      </c>
      <c r="D5" s="122" t="s">
        <v>213</v>
      </c>
      <c r="E5" s="90" t="s">
        <v>5</v>
      </c>
      <c r="F5" s="4" t="s">
        <v>134</v>
      </c>
      <c r="G5" s="146">
        <v>2</v>
      </c>
      <c r="H5" s="92"/>
      <c r="I5" s="92"/>
      <c r="J5" s="98"/>
      <c r="K5" s="98"/>
      <c r="L5" s="5"/>
      <c r="M5" s="1"/>
      <c r="N5" s="103">
        <f t="shared" ref="N5:N43" si="0">G5*M5</f>
        <v>0</v>
      </c>
      <c r="O5" s="117"/>
    </row>
    <row r="6" spans="1:15" x14ac:dyDescent="0.25">
      <c r="A6" s="104" t="s">
        <v>171</v>
      </c>
      <c r="B6" s="94" t="s">
        <v>64</v>
      </c>
      <c r="C6" s="90" t="s">
        <v>65</v>
      </c>
      <c r="D6" s="81" t="s">
        <v>213</v>
      </c>
      <c r="E6" s="91" t="s">
        <v>66</v>
      </c>
      <c r="F6" s="4" t="s">
        <v>134</v>
      </c>
      <c r="G6" s="105">
        <v>20</v>
      </c>
      <c r="H6" s="92"/>
      <c r="I6" s="92"/>
      <c r="J6" s="93"/>
      <c r="K6" s="93"/>
      <c r="L6" s="5"/>
      <c r="M6" s="1"/>
      <c r="N6" s="103">
        <f t="shared" si="0"/>
        <v>0</v>
      </c>
      <c r="O6" s="108"/>
    </row>
    <row r="7" spans="1:15" x14ac:dyDescent="0.25">
      <c r="A7" s="114" t="s">
        <v>172</v>
      </c>
      <c r="B7" s="30" t="s">
        <v>67</v>
      </c>
      <c r="C7" s="31" t="s">
        <v>68</v>
      </c>
      <c r="D7" s="20" t="s">
        <v>213</v>
      </c>
      <c r="E7" s="31" t="s">
        <v>66</v>
      </c>
      <c r="F7" s="4" t="s">
        <v>134</v>
      </c>
      <c r="G7" s="143">
        <v>20</v>
      </c>
      <c r="H7" s="21"/>
      <c r="I7" s="21"/>
      <c r="J7" s="32"/>
      <c r="K7" s="32"/>
      <c r="L7" s="5"/>
      <c r="M7" s="1"/>
      <c r="N7" s="22">
        <f t="shared" si="0"/>
        <v>0</v>
      </c>
      <c r="O7" s="107"/>
    </row>
    <row r="8" spans="1:15" x14ac:dyDescent="0.25">
      <c r="A8" s="104" t="s">
        <v>173</v>
      </c>
      <c r="B8" s="30" t="s">
        <v>67</v>
      </c>
      <c r="C8" s="31" t="s">
        <v>69</v>
      </c>
      <c r="D8" s="20" t="s">
        <v>213</v>
      </c>
      <c r="E8" s="31" t="s">
        <v>66</v>
      </c>
      <c r="F8" s="4" t="s">
        <v>134</v>
      </c>
      <c r="G8" s="20">
        <v>20</v>
      </c>
      <c r="H8" s="21"/>
      <c r="I8" s="21"/>
      <c r="J8" s="32"/>
      <c r="K8" s="32"/>
      <c r="L8" s="5"/>
      <c r="M8" s="1"/>
      <c r="N8" s="22">
        <f t="shared" si="0"/>
        <v>0</v>
      </c>
      <c r="O8" s="107"/>
    </row>
    <row r="9" spans="1:15" x14ac:dyDescent="0.25">
      <c r="A9" s="114" t="s">
        <v>174</v>
      </c>
      <c r="B9" s="30" t="s">
        <v>70</v>
      </c>
      <c r="C9" s="31" t="s">
        <v>71</v>
      </c>
      <c r="D9" s="20" t="s">
        <v>213</v>
      </c>
      <c r="E9" s="33"/>
      <c r="F9" s="4" t="s">
        <v>134</v>
      </c>
      <c r="G9" s="143">
        <v>20</v>
      </c>
      <c r="H9" s="21"/>
      <c r="I9" s="21"/>
      <c r="J9" s="32"/>
      <c r="K9" s="32"/>
      <c r="L9" s="5"/>
      <c r="M9" s="1"/>
      <c r="N9" s="22">
        <f t="shared" si="0"/>
        <v>0</v>
      </c>
      <c r="O9" s="107"/>
    </row>
    <row r="10" spans="1:15" x14ac:dyDescent="0.25">
      <c r="A10" s="104" t="s">
        <v>175</v>
      </c>
      <c r="B10" s="30" t="s">
        <v>218</v>
      </c>
      <c r="C10" s="31" t="s">
        <v>72</v>
      </c>
      <c r="D10" s="20" t="s">
        <v>213</v>
      </c>
      <c r="E10" s="33"/>
      <c r="F10" s="4" t="s">
        <v>134</v>
      </c>
      <c r="G10" s="20">
        <v>20</v>
      </c>
      <c r="H10" s="21"/>
      <c r="I10" s="21"/>
      <c r="J10" s="32"/>
      <c r="K10" s="32"/>
      <c r="L10" s="5"/>
      <c r="M10" s="1"/>
      <c r="N10" s="22">
        <f t="shared" si="0"/>
        <v>0</v>
      </c>
      <c r="O10" s="109"/>
    </row>
    <row r="11" spans="1:15" x14ac:dyDescent="0.25">
      <c r="A11" s="68" t="s">
        <v>176</v>
      </c>
      <c r="B11" s="69" t="s">
        <v>73</v>
      </c>
      <c r="C11" s="144" t="s">
        <v>74</v>
      </c>
      <c r="D11" s="145"/>
      <c r="E11" s="70" t="s">
        <v>5</v>
      </c>
      <c r="F11" s="68" t="s">
        <v>134</v>
      </c>
      <c r="G11" s="71">
        <v>8</v>
      </c>
      <c r="H11" s="72"/>
      <c r="I11" s="72"/>
      <c r="J11" s="73"/>
      <c r="K11" s="73"/>
      <c r="L11" s="77"/>
      <c r="M11" s="74"/>
      <c r="N11" s="75">
        <f t="shared" si="0"/>
        <v>0</v>
      </c>
      <c r="O11" s="109"/>
    </row>
    <row r="12" spans="1:15" x14ac:dyDescent="0.25">
      <c r="A12" s="68" t="s">
        <v>177</v>
      </c>
      <c r="B12" s="69" t="s">
        <v>75</v>
      </c>
      <c r="C12" s="70" t="s">
        <v>76</v>
      </c>
      <c r="D12" s="71" t="s">
        <v>213</v>
      </c>
      <c r="E12" s="70" t="s">
        <v>5</v>
      </c>
      <c r="F12" s="68" t="s">
        <v>222</v>
      </c>
      <c r="G12" s="71">
        <v>1</v>
      </c>
      <c r="H12" s="72"/>
      <c r="I12" s="72"/>
      <c r="J12" s="73"/>
      <c r="K12" s="73"/>
      <c r="L12" s="83"/>
      <c r="M12" s="74"/>
      <c r="N12" s="75">
        <f t="shared" si="0"/>
        <v>0</v>
      </c>
      <c r="O12" s="109"/>
    </row>
    <row r="13" spans="1:15" x14ac:dyDescent="0.25">
      <c r="A13" s="68" t="s">
        <v>179</v>
      </c>
      <c r="B13" s="69" t="s">
        <v>77</v>
      </c>
      <c r="C13" s="144" t="s">
        <v>238</v>
      </c>
      <c r="D13" s="78"/>
      <c r="E13" s="70" t="s">
        <v>5</v>
      </c>
      <c r="F13" s="68" t="s">
        <v>134</v>
      </c>
      <c r="G13" s="71">
        <v>3</v>
      </c>
      <c r="H13" s="72"/>
      <c r="I13" s="72"/>
      <c r="J13" s="73"/>
      <c r="K13" s="73"/>
      <c r="L13" s="77"/>
      <c r="M13" s="74"/>
      <c r="N13" s="75">
        <f t="shared" si="0"/>
        <v>0</v>
      </c>
      <c r="O13" s="108"/>
    </row>
    <row r="14" spans="1:15" x14ac:dyDescent="0.25">
      <c r="A14" s="68" t="s">
        <v>180</v>
      </c>
      <c r="B14" s="69" t="s">
        <v>230</v>
      </c>
      <c r="C14" s="144" t="s">
        <v>239</v>
      </c>
      <c r="D14" s="145"/>
      <c r="E14" s="70" t="s">
        <v>5</v>
      </c>
      <c r="F14" s="68" t="s">
        <v>134</v>
      </c>
      <c r="G14" s="71">
        <v>1</v>
      </c>
      <c r="H14" s="72"/>
      <c r="I14" s="72"/>
      <c r="J14" s="73"/>
      <c r="K14" s="73"/>
      <c r="L14" s="77"/>
      <c r="M14" s="74"/>
      <c r="N14" s="75">
        <f t="shared" si="0"/>
        <v>0</v>
      </c>
      <c r="O14" s="108"/>
    </row>
    <row r="15" spans="1:15" x14ac:dyDescent="0.25">
      <c r="A15" s="68" t="s">
        <v>181</v>
      </c>
      <c r="B15" s="69" t="s">
        <v>78</v>
      </c>
      <c r="C15" s="144" t="s">
        <v>240</v>
      </c>
      <c r="D15" s="145"/>
      <c r="E15" s="70" t="s">
        <v>5</v>
      </c>
      <c r="F15" s="68" t="s">
        <v>134</v>
      </c>
      <c r="G15" s="71">
        <v>1</v>
      </c>
      <c r="H15" s="72"/>
      <c r="I15" s="72"/>
      <c r="J15" s="73"/>
      <c r="K15" s="73"/>
      <c r="L15" s="77"/>
      <c r="M15" s="74"/>
      <c r="N15" s="75">
        <f t="shared" si="0"/>
        <v>0</v>
      </c>
      <c r="O15" s="108"/>
    </row>
    <row r="16" spans="1:15" x14ac:dyDescent="0.25">
      <c r="A16" s="68" t="s">
        <v>182</v>
      </c>
      <c r="B16" s="69" t="s">
        <v>78</v>
      </c>
      <c r="C16" s="144" t="s">
        <v>241</v>
      </c>
      <c r="D16" s="145"/>
      <c r="E16" s="70" t="s">
        <v>5</v>
      </c>
      <c r="F16" s="68" t="s">
        <v>134</v>
      </c>
      <c r="G16" s="71">
        <v>1</v>
      </c>
      <c r="H16" s="72"/>
      <c r="I16" s="72"/>
      <c r="J16" s="73"/>
      <c r="K16" s="73"/>
      <c r="L16" s="77"/>
      <c r="M16" s="74"/>
      <c r="N16" s="75">
        <f t="shared" si="0"/>
        <v>0</v>
      </c>
      <c r="O16" s="108"/>
    </row>
    <row r="17" spans="1:15" x14ac:dyDescent="0.25">
      <c r="A17" s="68" t="s">
        <v>183</v>
      </c>
      <c r="B17" s="69" t="s">
        <v>78</v>
      </c>
      <c r="C17" s="144" t="s">
        <v>242</v>
      </c>
      <c r="D17" s="145"/>
      <c r="E17" s="70" t="s">
        <v>5</v>
      </c>
      <c r="F17" s="68" t="s">
        <v>134</v>
      </c>
      <c r="G17" s="71">
        <v>1</v>
      </c>
      <c r="H17" s="72"/>
      <c r="I17" s="72"/>
      <c r="J17" s="73"/>
      <c r="K17" s="73"/>
      <c r="L17" s="77"/>
      <c r="M17" s="74"/>
      <c r="N17" s="75">
        <f t="shared" si="0"/>
        <v>0</v>
      </c>
      <c r="O17" s="108"/>
    </row>
    <row r="18" spans="1:15" x14ac:dyDescent="0.25">
      <c r="A18" s="105" t="s">
        <v>184</v>
      </c>
      <c r="B18" s="30" t="s">
        <v>79</v>
      </c>
      <c r="C18" s="31" t="s">
        <v>80</v>
      </c>
      <c r="D18" s="20" t="s">
        <v>213</v>
      </c>
      <c r="E18" s="31" t="s">
        <v>5</v>
      </c>
      <c r="F18" s="4" t="s">
        <v>134</v>
      </c>
      <c r="G18" s="20">
        <v>1</v>
      </c>
      <c r="H18" s="21"/>
      <c r="I18" s="21"/>
      <c r="J18" s="32"/>
      <c r="K18" s="32"/>
      <c r="L18" s="5"/>
      <c r="M18" s="1"/>
      <c r="N18" s="22">
        <f t="shared" si="0"/>
        <v>0</v>
      </c>
      <c r="O18" s="107"/>
    </row>
    <row r="19" spans="1:15" x14ac:dyDescent="0.25">
      <c r="A19" s="104" t="s">
        <v>185</v>
      </c>
      <c r="B19" s="30" t="s">
        <v>81</v>
      </c>
      <c r="C19" s="31" t="s">
        <v>82</v>
      </c>
      <c r="D19" s="20" t="s">
        <v>213</v>
      </c>
      <c r="E19" s="33"/>
      <c r="F19" s="4" t="s">
        <v>134</v>
      </c>
      <c r="G19" s="20">
        <v>1</v>
      </c>
      <c r="H19" s="21"/>
      <c r="I19" s="21"/>
      <c r="J19" s="32"/>
      <c r="K19" s="32"/>
      <c r="L19" s="5"/>
      <c r="M19" s="1"/>
      <c r="N19" s="22">
        <f t="shared" si="0"/>
        <v>0</v>
      </c>
      <c r="O19" s="109"/>
    </row>
    <row r="20" spans="1:15" x14ac:dyDescent="0.25">
      <c r="A20" s="104" t="s">
        <v>186</v>
      </c>
      <c r="B20" s="30" t="s">
        <v>83</v>
      </c>
      <c r="C20" s="31" t="s">
        <v>84</v>
      </c>
      <c r="D20" s="20" t="s">
        <v>213</v>
      </c>
      <c r="E20" s="31" t="s">
        <v>5</v>
      </c>
      <c r="F20" s="4" t="s">
        <v>134</v>
      </c>
      <c r="G20" s="20">
        <v>1</v>
      </c>
      <c r="H20" s="21"/>
      <c r="I20" s="21"/>
      <c r="J20" s="32"/>
      <c r="K20" s="32"/>
      <c r="L20" s="5"/>
      <c r="M20" s="1"/>
      <c r="N20" s="22">
        <f t="shared" si="0"/>
        <v>0</v>
      </c>
      <c r="O20" s="107"/>
    </row>
    <row r="21" spans="1:15" x14ac:dyDescent="0.25">
      <c r="A21" s="104" t="s">
        <v>187</v>
      </c>
      <c r="B21" s="30" t="s">
        <v>85</v>
      </c>
      <c r="C21" s="31" t="s">
        <v>86</v>
      </c>
      <c r="D21" s="20" t="s">
        <v>213</v>
      </c>
      <c r="E21" s="31" t="s">
        <v>66</v>
      </c>
      <c r="F21" s="4" t="s">
        <v>134</v>
      </c>
      <c r="G21" s="20">
        <v>1</v>
      </c>
      <c r="H21" s="21"/>
      <c r="I21" s="21"/>
      <c r="J21" s="32"/>
      <c r="K21" s="32"/>
      <c r="L21" s="5"/>
      <c r="M21" s="1"/>
      <c r="N21" s="22">
        <f t="shared" si="0"/>
        <v>0</v>
      </c>
      <c r="O21" s="110"/>
    </row>
    <row r="22" spans="1:15" x14ac:dyDescent="0.25">
      <c r="A22" s="105" t="s">
        <v>188</v>
      </c>
      <c r="B22" s="30" t="s">
        <v>126</v>
      </c>
      <c r="C22" s="31" t="s">
        <v>127</v>
      </c>
      <c r="D22" s="20" t="s">
        <v>213</v>
      </c>
      <c r="E22" s="31" t="s">
        <v>5</v>
      </c>
      <c r="F22" s="4" t="s">
        <v>134</v>
      </c>
      <c r="G22" s="20">
        <v>1</v>
      </c>
      <c r="H22" s="21"/>
      <c r="I22" s="21"/>
      <c r="J22" s="32"/>
      <c r="K22" s="32"/>
      <c r="L22" s="5"/>
      <c r="M22" s="1"/>
      <c r="N22" s="22">
        <f t="shared" si="0"/>
        <v>0</v>
      </c>
      <c r="O22" s="107"/>
    </row>
    <row r="23" spans="1:15" x14ac:dyDescent="0.25">
      <c r="A23" s="105" t="s">
        <v>189</v>
      </c>
      <c r="B23" s="30" t="s">
        <v>87</v>
      </c>
      <c r="C23" s="31" t="s">
        <v>88</v>
      </c>
      <c r="D23" s="20" t="s">
        <v>213</v>
      </c>
      <c r="E23" s="31" t="s">
        <v>66</v>
      </c>
      <c r="F23" s="4" t="s">
        <v>134</v>
      </c>
      <c r="G23" s="20">
        <v>1</v>
      </c>
      <c r="H23" s="21"/>
      <c r="I23" s="21"/>
      <c r="J23" s="32"/>
      <c r="K23" s="32"/>
      <c r="L23" s="5"/>
      <c r="M23" s="1"/>
      <c r="N23" s="22">
        <f t="shared" si="0"/>
        <v>0</v>
      </c>
      <c r="O23" s="107"/>
    </row>
    <row r="24" spans="1:15" x14ac:dyDescent="0.25">
      <c r="A24" s="105" t="s">
        <v>190</v>
      </c>
      <c r="B24" s="30" t="s">
        <v>89</v>
      </c>
      <c r="C24" s="31" t="s">
        <v>90</v>
      </c>
      <c r="D24" s="20" t="s">
        <v>213</v>
      </c>
      <c r="E24" s="31" t="s">
        <v>5</v>
      </c>
      <c r="F24" s="4" t="s">
        <v>134</v>
      </c>
      <c r="G24" s="20">
        <v>1</v>
      </c>
      <c r="H24" s="21"/>
      <c r="I24" s="21"/>
      <c r="J24" s="32"/>
      <c r="K24" s="32"/>
      <c r="L24" s="5"/>
      <c r="M24" s="1"/>
      <c r="N24" s="22">
        <f t="shared" si="0"/>
        <v>0</v>
      </c>
      <c r="O24" s="109"/>
    </row>
    <row r="25" spans="1:15" x14ac:dyDescent="0.25">
      <c r="A25" s="104" t="s">
        <v>191</v>
      </c>
      <c r="B25" s="30" t="s">
        <v>91</v>
      </c>
      <c r="C25" s="31" t="s">
        <v>92</v>
      </c>
      <c r="D25" s="20" t="s">
        <v>213</v>
      </c>
      <c r="E25" s="33"/>
      <c r="F25" s="4" t="s">
        <v>134</v>
      </c>
      <c r="G25" s="20">
        <v>1</v>
      </c>
      <c r="H25" s="21"/>
      <c r="I25" s="21"/>
      <c r="J25" s="32"/>
      <c r="K25" s="32"/>
      <c r="L25" s="5"/>
      <c r="M25" s="1"/>
      <c r="N25" s="22">
        <f t="shared" si="0"/>
        <v>0</v>
      </c>
      <c r="O25" s="107"/>
    </row>
    <row r="26" spans="1:15" x14ac:dyDescent="0.25">
      <c r="A26" s="104" t="s">
        <v>192</v>
      </c>
      <c r="B26" s="30" t="s">
        <v>93</v>
      </c>
      <c r="C26" s="31" t="s">
        <v>94</v>
      </c>
      <c r="D26" s="20" t="s">
        <v>213</v>
      </c>
      <c r="E26" s="33"/>
      <c r="F26" s="4" t="s">
        <v>134</v>
      </c>
      <c r="G26" s="20">
        <v>1</v>
      </c>
      <c r="H26" s="21"/>
      <c r="I26" s="21"/>
      <c r="J26" s="32"/>
      <c r="K26" s="32"/>
      <c r="L26" s="5"/>
      <c r="M26" s="1"/>
      <c r="N26" s="22">
        <f t="shared" si="0"/>
        <v>0</v>
      </c>
      <c r="O26" s="107"/>
    </row>
    <row r="27" spans="1:15" x14ac:dyDescent="0.25">
      <c r="A27" s="104" t="s">
        <v>193</v>
      </c>
      <c r="B27" s="30" t="s">
        <v>95</v>
      </c>
      <c r="C27" s="31" t="s">
        <v>96</v>
      </c>
      <c r="D27" s="20" t="s">
        <v>213</v>
      </c>
      <c r="E27" s="31" t="s">
        <v>5</v>
      </c>
      <c r="F27" s="4" t="s">
        <v>134</v>
      </c>
      <c r="G27" s="20">
        <v>1</v>
      </c>
      <c r="H27" s="21"/>
      <c r="I27" s="21"/>
      <c r="J27" s="32"/>
      <c r="K27" s="32"/>
      <c r="L27" s="5"/>
      <c r="M27" s="1"/>
      <c r="N27" s="22">
        <f t="shared" si="0"/>
        <v>0</v>
      </c>
      <c r="O27" s="107"/>
    </row>
    <row r="28" spans="1:15" x14ac:dyDescent="0.25">
      <c r="A28" s="104" t="s">
        <v>194</v>
      </c>
      <c r="B28" s="30" t="s">
        <v>97</v>
      </c>
      <c r="C28" s="31" t="s">
        <v>98</v>
      </c>
      <c r="D28" s="20" t="s">
        <v>213</v>
      </c>
      <c r="E28" s="31" t="s">
        <v>5</v>
      </c>
      <c r="F28" s="4" t="s">
        <v>134</v>
      </c>
      <c r="G28" s="20">
        <v>1</v>
      </c>
      <c r="H28" s="21"/>
      <c r="I28" s="21"/>
      <c r="J28" s="32"/>
      <c r="K28" s="32"/>
      <c r="L28" s="5"/>
      <c r="M28" s="1"/>
      <c r="N28" s="22">
        <f t="shared" si="0"/>
        <v>0</v>
      </c>
      <c r="O28" s="109"/>
    </row>
    <row r="29" spans="1:15" x14ac:dyDescent="0.25">
      <c r="A29" s="104" t="s">
        <v>195</v>
      </c>
      <c r="B29" s="89" t="s">
        <v>99</v>
      </c>
      <c r="C29" s="90" t="s">
        <v>100</v>
      </c>
      <c r="D29" s="81" t="s">
        <v>213</v>
      </c>
      <c r="E29" s="90" t="s">
        <v>5</v>
      </c>
      <c r="F29" s="4" t="s">
        <v>134</v>
      </c>
      <c r="G29" s="105">
        <v>5</v>
      </c>
      <c r="H29" s="92"/>
      <c r="I29" s="92"/>
      <c r="J29" s="98"/>
      <c r="K29" s="32"/>
      <c r="L29" s="5"/>
      <c r="M29" s="1"/>
      <c r="N29" s="22">
        <f t="shared" si="0"/>
        <v>0</v>
      </c>
      <c r="O29" s="108"/>
    </row>
    <row r="30" spans="1:15" x14ac:dyDescent="0.25">
      <c r="A30" s="148" t="s">
        <v>196</v>
      </c>
      <c r="B30" s="99" t="s">
        <v>101</v>
      </c>
      <c r="C30" s="100" t="s">
        <v>102</v>
      </c>
      <c r="D30" s="84" t="s">
        <v>213</v>
      </c>
      <c r="E30" s="100" t="s">
        <v>5</v>
      </c>
      <c r="F30" s="84" t="s">
        <v>134</v>
      </c>
      <c r="G30" s="142">
        <v>3</v>
      </c>
      <c r="H30" s="95"/>
      <c r="I30" s="95"/>
      <c r="J30" s="85"/>
      <c r="K30" s="85"/>
      <c r="L30" s="86"/>
      <c r="M30" s="87"/>
      <c r="N30" s="88">
        <f t="shared" si="0"/>
        <v>0</v>
      </c>
      <c r="O30" s="108"/>
    </row>
    <row r="31" spans="1:15" x14ac:dyDescent="0.25">
      <c r="A31" s="68" t="s">
        <v>197</v>
      </c>
      <c r="B31" s="69" t="s">
        <v>103</v>
      </c>
      <c r="C31" s="70" t="s">
        <v>104</v>
      </c>
      <c r="D31" s="71" t="s">
        <v>213</v>
      </c>
      <c r="E31" s="79"/>
      <c r="F31" s="68" t="s">
        <v>134</v>
      </c>
      <c r="G31" s="71">
        <v>1</v>
      </c>
      <c r="H31" s="72"/>
      <c r="I31" s="72"/>
      <c r="J31" s="73"/>
      <c r="K31" s="73"/>
      <c r="L31" s="77"/>
      <c r="M31" s="74"/>
      <c r="N31" s="75">
        <f t="shared" si="0"/>
        <v>0</v>
      </c>
      <c r="O31" s="109"/>
    </row>
    <row r="32" spans="1:15" x14ac:dyDescent="0.25">
      <c r="A32" s="68" t="s">
        <v>198</v>
      </c>
      <c r="B32" s="76" t="s">
        <v>105</v>
      </c>
      <c r="C32" s="71" t="s">
        <v>106</v>
      </c>
      <c r="D32" s="71" t="s">
        <v>213</v>
      </c>
      <c r="E32" s="71" t="s">
        <v>5</v>
      </c>
      <c r="F32" s="68" t="s">
        <v>134</v>
      </c>
      <c r="G32" s="71">
        <v>1</v>
      </c>
      <c r="H32" s="72"/>
      <c r="I32" s="72"/>
      <c r="J32" s="72"/>
      <c r="K32" s="72"/>
      <c r="L32" s="77"/>
      <c r="M32" s="74"/>
      <c r="N32" s="75">
        <f t="shared" si="0"/>
        <v>0</v>
      </c>
      <c r="O32" s="109"/>
    </row>
    <row r="33" spans="1:15" x14ac:dyDescent="0.25">
      <c r="A33" s="68" t="s">
        <v>199</v>
      </c>
      <c r="B33" s="76" t="s">
        <v>107</v>
      </c>
      <c r="C33" s="71" t="s">
        <v>108</v>
      </c>
      <c r="D33" s="71" t="s">
        <v>213</v>
      </c>
      <c r="E33" s="71" t="s">
        <v>5</v>
      </c>
      <c r="F33" s="68" t="s">
        <v>134</v>
      </c>
      <c r="G33" s="71">
        <v>1</v>
      </c>
      <c r="H33" s="72"/>
      <c r="I33" s="72"/>
      <c r="J33" s="72"/>
      <c r="K33" s="72"/>
      <c r="L33" s="77"/>
      <c r="M33" s="74"/>
      <c r="N33" s="75">
        <f t="shared" si="0"/>
        <v>0</v>
      </c>
      <c r="O33" s="109"/>
    </row>
    <row r="34" spans="1:15" x14ac:dyDescent="0.25">
      <c r="A34" s="4" t="s">
        <v>200</v>
      </c>
      <c r="B34" s="97" t="s">
        <v>109</v>
      </c>
      <c r="C34" s="84" t="s">
        <v>110</v>
      </c>
      <c r="D34" s="84" t="s">
        <v>213</v>
      </c>
      <c r="E34" s="84" t="s">
        <v>5</v>
      </c>
      <c r="F34" s="84" t="s">
        <v>134</v>
      </c>
      <c r="G34" s="84">
        <v>1</v>
      </c>
      <c r="H34" s="95"/>
      <c r="I34" s="95"/>
      <c r="J34" s="95"/>
      <c r="K34" s="95"/>
      <c r="L34" s="86"/>
      <c r="M34" s="87"/>
      <c r="N34" s="96">
        <f t="shared" si="0"/>
        <v>0</v>
      </c>
      <c r="O34" s="108"/>
    </row>
    <row r="35" spans="1:15" x14ac:dyDescent="0.25">
      <c r="A35" s="68" t="s">
        <v>201</v>
      </c>
      <c r="B35" s="76" t="s">
        <v>107</v>
      </c>
      <c r="C35" s="71" t="s">
        <v>111</v>
      </c>
      <c r="D35" s="71" t="s">
        <v>213</v>
      </c>
      <c r="E35" s="71" t="s">
        <v>5</v>
      </c>
      <c r="F35" s="68" t="s">
        <v>134</v>
      </c>
      <c r="G35" s="71">
        <v>1</v>
      </c>
      <c r="H35" s="72"/>
      <c r="I35" s="72"/>
      <c r="J35" s="72"/>
      <c r="K35" s="72"/>
      <c r="L35" s="77"/>
      <c r="M35" s="74"/>
      <c r="N35" s="75">
        <f t="shared" si="0"/>
        <v>0</v>
      </c>
      <c r="O35" s="109"/>
    </row>
    <row r="36" spans="1:15" x14ac:dyDescent="0.25">
      <c r="A36" s="68" t="s">
        <v>202</v>
      </c>
      <c r="B36" s="76" t="s">
        <v>107</v>
      </c>
      <c r="C36" s="71" t="s">
        <v>112</v>
      </c>
      <c r="D36" s="71" t="s">
        <v>213</v>
      </c>
      <c r="E36" s="71" t="s">
        <v>5</v>
      </c>
      <c r="F36" s="68" t="s">
        <v>134</v>
      </c>
      <c r="G36" s="71">
        <v>1</v>
      </c>
      <c r="H36" s="72"/>
      <c r="I36" s="72"/>
      <c r="J36" s="72"/>
      <c r="K36" s="72"/>
      <c r="L36" s="77"/>
      <c r="M36" s="74"/>
      <c r="N36" s="75">
        <f t="shared" si="0"/>
        <v>0</v>
      </c>
      <c r="O36" s="109"/>
    </row>
    <row r="37" spans="1:15" x14ac:dyDescent="0.25">
      <c r="A37" s="68" t="s">
        <v>203</v>
      </c>
      <c r="B37" s="76" t="s">
        <v>113</v>
      </c>
      <c r="C37" s="71" t="s">
        <v>114</v>
      </c>
      <c r="D37" s="71" t="s">
        <v>213</v>
      </c>
      <c r="E37" s="71" t="s">
        <v>5</v>
      </c>
      <c r="F37" s="68" t="s">
        <v>134</v>
      </c>
      <c r="G37" s="71">
        <v>1</v>
      </c>
      <c r="H37" s="72"/>
      <c r="I37" s="72"/>
      <c r="J37" s="72"/>
      <c r="K37" s="72"/>
      <c r="L37" s="77"/>
      <c r="M37" s="74"/>
      <c r="N37" s="75">
        <f t="shared" si="0"/>
        <v>0</v>
      </c>
      <c r="O37" s="109"/>
    </row>
    <row r="38" spans="1:15" x14ac:dyDescent="0.25">
      <c r="A38" s="114" t="s">
        <v>204</v>
      </c>
      <c r="B38" s="30" t="s">
        <v>115</v>
      </c>
      <c r="C38" s="31" t="s">
        <v>116</v>
      </c>
      <c r="D38" s="20" t="s">
        <v>213</v>
      </c>
      <c r="E38" s="31" t="s">
        <v>5</v>
      </c>
      <c r="F38" s="4" t="s">
        <v>134</v>
      </c>
      <c r="G38" s="143">
        <v>3</v>
      </c>
      <c r="H38" s="21"/>
      <c r="I38" s="21"/>
      <c r="J38" s="32"/>
      <c r="K38" s="32"/>
      <c r="L38" s="5"/>
      <c r="M38" s="1"/>
      <c r="N38" s="22">
        <f t="shared" si="0"/>
        <v>0</v>
      </c>
      <c r="O38" s="107"/>
    </row>
    <row r="39" spans="1:15" x14ac:dyDescent="0.25">
      <c r="A39" s="68" t="s">
        <v>205</v>
      </c>
      <c r="B39" s="69" t="s">
        <v>117</v>
      </c>
      <c r="C39" s="70" t="s">
        <v>118</v>
      </c>
      <c r="D39" s="145"/>
      <c r="E39" s="70" t="s">
        <v>5</v>
      </c>
      <c r="F39" s="68" t="s">
        <v>134</v>
      </c>
      <c r="G39" s="71">
        <v>2</v>
      </c>
      <c r="H39" s="72"/>
      <c r="I39" s="72"/>
      <c r="J39" s="73"/>
      <c r="K39" s="73"/>
      <c r="L39" s="77"/>
      <c r="M39" s="74"/>
      <c r="N39" s="75">
        <f t="shared" si="0"/>
        <v>0</v>
      </c>
      <c r="O39" s="107"/>
    </row>
    <row r="40" spans="1:15" x14ac:dyDescent="0.25">
      <c r="A40" s="104" t="s">
        <v>206</v>
      </c>
      <c r="B40" s="30" t="s">
        <v>219</v>
      </c>
      <c r="C40" s="31" t="s">
        <v>119</v>
      </c>
      <c r="D40" s="20" t="s">
        <v>213</v>
      </c>
      <c r="E40" s="33"/>
      <c r="F40" s="4" t="s">
        <v>134</v>
      </c>
      <c r="G40" s="20">
        <v>10</v>
      </c>
      <c r="H40" s="21"/>
      <c r="I40" s="21"/>
      <c r="J40" s="32"/>
      <c r="K40" s="32"/>
      <c r="L40" s="5"/>
      <c r="M40" s="1"/>
      <c r="N40" s="22">
        <f t="shared" si="0"/>
        <v>0</v>
      </c>
      <c r="O40" s="107"/>
    </row>
    <row r="41" spans="1:15" x14ac:dyDescent="0.25">
      <c r="A41" s="114" t="s">
        <v>207</v>
      </c>
      <c r="B41" s="30" t="s">
        <v>120</v>
      </c>
      <c r="C41" s="31" t="s">
        <v>121</v>
      </c>
      <c r="D41" s="20" t="s">
        <v>213</v>
      </c>
      <c r="E41" s="33"/>
      <c r="F41" s="4" t="s">
        <v>134</v>
      </c>
      <c r="G41" s="143">
        <v>10</v>
      </c>
      <c r="H41" s="21"/>
      <c r="I41" s="21"/>
      <c r="J41" s="32"/>
      <c r="K41" s="32"/>
      <c r="L41" s="5"/>
      <c r="M41" s="1"/>
      <c r="N41" s="22">
        <f t="shared" si="0"/>
        <v>0</v>
      </c>
      <c r="O41" s="107"/>
    </row>
    <row r="42" spans="1:15" x14ac:dyDescent="0.25">
      <c r="A42" s="104" t="s">
        <v>208</v>
      </c>
      <c r="B42" s="30" t="s">
        <v>122</v>
      </c>
      <c r="C42" s="31" t="s">
        <v>123</v>
      </c>
      <c r="D42" s="20" t="s">
        <v>213</v>
      </c>
      <c r="E42" s="33"/>
      <c r="F42" s="4" t="s">
        <v>134</v>
      </c>
      <c r="G42" s="20">
        <v>4</v>
      </c>
      <c r="H42" s="21"/>
      <c r="I42" s="21"/>
      <c r="J42" s="32"/>
      <c r="K42" s="32"/>
      <c r="L42" s="5"/>
      <c r="M42" s="1"/>
      <c r="N42" s="22">
        <f t="shared" si="0"/>
        <v>0</v>
      </c>
      <c r="O42" s="111"/>
    </row>
    <row r="43" spans="1:15" x14ac:dyDescent="0.25">
      <c r="A43" s="104" t="s">
        <v>209</v>
      </c>
      <c r="B43" s="30" t="s">
        <v>124</v>
      </c>
      <c r="C43" s="31" t="s">
        <v>125</v>
      </c>
      <c r="D43" s="20" t="s">
        <v>213</v>
      </c>
      <c r="E43" s="33"/>
      <c r="F43" s="4" t="s">
        <v>134</v>
      </c>
      <c r="G43" s="20">
        <v>4</v>
      </c>
      <c r="H43" s="21"/>
      <c r="I43" s="21"/>
      <c r="J43" s="32"/>
      <c r="K43" s="32"/>
      <c r="L43" s="5"/>
      <c r="M43" s="1"/>
      <c r="N43" s="22">
        <f t="shared" si="0"/>
        <v>0</v>
      </c>
      <c r="O43" s="111"/>
    </row>
    <row r="44" spans="1:15" x14ac:dyDescent="0.25">
      <c r="A44" s="153"/>
      <c r="B44" s="153"/>
      <c r="C44" s="153"/>
      <c r="D44" s="153"/>
      <c r="E44" s="153"/>
      <c r="F44" s="153"/>
      <c r="G44" s="8">
        <f>SUM(G5:G10,G18:G30,G34,G40:G43,G38)</f>
        <v>153</v>
      </c>
      <c r="H44" s="154" t="s">
        <v>224</v>
      </c>
      <c r="I44" s="154"/>
      <c r="J44" s="154"/>
      <c r="K44" s="154"/>
      <c r="L44" s="154"/>
      <c r="M44" s="154"/>
      <c r="N44" s="27">
        <f>SUM(N5:N11,N13:N30,N34,N38:N43)</f>
        <v>0</v>
      </c>
    </row>
    <row r="45" spans="1:15" x14ac:dyDescent="0.25">
      <c r="A45" s="11"/>
      <c r="B45" s="12"/>
      <c r="C45" s="9"/>
      <c r="D45" s="12"/>
      <c r="E45" s="11"/>
      <c r="F45" s="11"/>
      <c r="G45" s="11"/>
      <c r="H45" s="11"/>
      <c r="I45" s="11"/>
      <c r="J45" s="11"/>
      <c r="K45" s="11"/>
      <c r="L45" s="11"/>
      <c r="M45" s="13"/>
      <c r="N45" s="14"/>
    </row>
    <row r="46" spans="1:15" x14ac:dyDescent="0.25">
      <c r="A46" s="11"/>
      <c r="B46" s="12"/>
      <c r="C46" s="9"/>
      <c r="D46" s="12"/>
      <c r="E46" s="11"/>
      <c r="F46" s="11"/>
      <c r="G46" s="11"/>
      <c r="H46" s="11"/>
      <c r="I46" s="11"/>
      <c r="J46" s="11"/>
      <c r="K46" s="11"/>
      <c r="L46" s="11"/>
      <c r="M46" s="13"/>
      <c r="N46" s="14"/>
    </row>
    <row r="47" spans="1:15" x14ac:dyDescent="0.25">
      <c r="A47" s="150" t="s">
        <v>212</v>
      </c>
      <c r="B47" s="150"/>
      <c r="C47" s="11"/>
      <c r="D47" s="15"/>
      <c r="E47" s="11"/>
      <c r="F47" s="11"/>
      <c r="G47" s="11"/>
      <c r="H47" s="11"/>
      <c r="I47" s="11"/>
      <c r="J47" s="11"/>
      <c r="K47" s="11"/>
      <c r="L47" s="151"/>
      <c r="M47" s="151"/>
      <c r="N47" s="14"/>
    </row>
    <row r="48" spans="1:15" x14ac:dyDescent="0.25">
      <c r="A48" s="15"/>
      <c r="B48" s="15"/>
      <c r="C48" s="11"/>
      <c r="D48" s="15"/>
      <c r="E48" s="11"/>
      <c r="F48" s="13"/>
      <c r="G48" s="121"/>
      <c r="H48" s="13"/>
      <c r="I48" s="13"/>
      <c r="J48" s="11"/>
      <c r="K48" s="11"/>
      <c r="L48" s="13"/>
      <c r="M48" s="13"/>
      <c r="N48" s="14"/>
    </row>
    <row r="49" spans="1:14" x14ac:dyDescent="0.25">
      <c r="A49" s="15"/>
      <c r="B49" s="15"/>
      <c r="C49" s="11"/>
      <c r="D49" s="15"/>
      <c r="E49" s="13"/>
      <c r="F49" s="13"/>
      <c r="G49" s="13"/>
      <c r="H49" s="13"/>
      <c r="I49" s="13"/>
      <c r="J49" s="11"/>
      <c r="K49" s="11"/>
      <c r="L49" s="13"/>
      <c r="M49" s="13"/>
      <c r="N49" s="13"/>
    </row>
    <row r="50" spans="1:14" x14ac:dyDescent="0.25">
      <c r="A50" s="11"/>
      <c r="B50" s="11"/>
      <c r="C50" s="11"/>
      <c r="D50" s="11"/>
      <c r="E50" s="11"/>
      <c r="F50" s="13"/>
      <c r="G50" s="11"/>
      <c r="H50" s="11"/>
      <c r="I50" s="11"/>
      <c r="J50" s="11"/>
      <c r="K50" s="11"/>
      <c r="L50" s="13"/>
      <c r="M50" s="152" t="s">
        <v>178</v>
      </c>
      <c r="N50" s="152"/>
    </row>
  </sheetData>
  <mergeCells count="7">
    <mergeCell ref="A1:N1"/>
    <mergeCell ref="A47:B47"/>
    <mergeCell ref="L47:M47"/>
    <mergeCell ref="M50:N50"/>
    <mergeCell ref="A44:F44"/>
    <mergeCell ref="H44:M44"/>
    <mergeCell ref="A4:O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&amp;LBKV Zrt.&amp;CMechanikus és légfékalkatrészek beszerzése autóbuszokhoz és trolibuszokhoz &amp;RT-86/17
2. számú melléklet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6"/>
  <sheetViews>
    <sheetView view="pageBreakPreview" zoomScale="60" zoomScaleNormal="100" workbookViewId="0">
      <selection activeCell="S29" sqref="S29"/>
    </sheetView>
  </sheetViews>
  <sheetFormatPr defaultRowHeight="15" x14ac:dyDescent="0.25"/>
  <cols>
    <col min="1" max="1" width="5.5703125" customWidth="1"/>
    <col min="2" max="2" width="38.140625" customWidth="1"/>
    <col min="3" max="3" width="22.7109375" bestFit="1" customWidth="1"/>
    <col min="4" max="4" width="12.140625" customWidth="1"/>
    <col min="5" max="5" width="12.28515625" customWidth="1"/>
    <col min="6" max="6" width="11.5703125" customWidth="1"/>
    <col min="7" max="7" width="11.140625" customWidth="1"/>
    <col min="8" max="8" width="13.42578125" customWidth="1"/>
    <col min="9" max="9" width="26.85546875" customWidth="1"/>
    <col min="10" max="11" width="14.42578125" customWidth="1"/>
    <col min="12" max="12" width="10.5703125" customWidth="1"/>
    <col min="13" max="13" width="13" customWidth="1"/>
    <col min="15" max="15" width="19.85546875" style="119" bestFit="1" customWidth="1"/>
  </cols>
  <sheetData>
    <row r="1" spans="1:15" x14ac:dyDescent="0.25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</row>
    <row r="2" spans="1:15" ht="15.75" thickBot="1" x14ac:dyDescent="0.3"/>
    <row r="3" spans="1:15" ht="90.75" thickBot="1" x14ac:dyDescent="0.3">
      <c r="A3" s="28" t="s">
        <v>223</v>
      </c>
      <c r="B3" s="28" t="s">
        <v>210</v>
      </c>
      <c r="C3" s="28" t="s">
        <v>211</v>
      </c>
      <c r="D3" s="28" t="s">
        <v>214</v>
      </c>
      <c r="E3" s="28" t="s">
        <v>0</v>
      </c>
      <c r="F3" s="28" t="s">
        <v>229</v>
      </c>
      <c r="G3" s="29" t="s">
        <v>225</v>
      </c>
      <c r="H3" s="29" t="s">
        <v>228</v>
      </c>
      <c r="I3" s="29" t="s">
        <v>227</v>
      </c>
      <c r="J3" s="28" t="s">
        <v>215</v>
      </c>
      <c r="K3" s="28" t="s">
        <v>234</v>
      </c>
      <c r="L3" s="35" t="s">
        <v>232</v>
      </c>
      <c r="M3" s="28" t="s">
        <v>226</v>
      </c>
      <c r="N3" s="28" t="s">
        <v>231</v>
      </c>
      <c r="O3" s="106" t="s">
        <v>237</v>
      </c>
    </row>
    <row r="4" spans="1:15" x14ac:dyDescent="0.25">
      <c r="A4" s="163" t="s">
        <v>167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7"/>
    </row>
    <row r="5" spans="1:15" x14ac:dyDescent="0.25">
      <c r="A5" s="16" t="s">
        <v>170</v>
      </c>
      <c r="B5" s="30" t="s">
        <v>128</v>
      </c>
      <c r="C5" s="36" t="s">
        <v>129</v>
      </c>
      <c r="D5" s="20" t="s">
        <v>213</v>
      </c>
      <c r="E5" s="20" t="s">
        <v>131</v>
      </c>
      <c r="F5" s="31" t="s">
        <v>130</v>
      </c>
      <c r="G5" s="20">
        <v>25</v>
      </c>
      <c r="H5" s="21"/>
      <c r="I5" s="21"/>
      <c r="J5" s="21"/>
      <c r="K5" s="21"/>
      <c r="L5" s="21"/>
      <c r="M5" s="1"/>
      <c r="N5" s="22">
        <f t="shared" ref="N5:N19" si="0">G5*M5</f>
        <v>0</v>
      </c>
      <c r="O5" s="120"/>
    </row>
    <row r="6" spans="1:15" x14ac:dyDescent="0.25">
      <c r="A6" s="16" t="s">
        <v>171</v>
      </c>
      <c r="B6" s="30" t="s">
        <v>132</v>
      </c>
      <c r="C6" s="36" t="s">
        <v>133</v>
      </c>
      <c r="D6" s="20" t="s">
        <v>213</v>
      </c>
      <c r="E6" s="20" t="s">
        <v>131</v>
      </c>
      <c r="F6" s="37" t="s">
        <v>130</v>
      </c>
      <c r="G6" s="20">
        <v>12</v>
      </c>
      <c r="H6" s="21"/>
      <c r="I6" s="21"/>
      <c r="J6" s="21"/>
      <c r="K6" s="21"/>
      <c r="L6" s="21"/>
      <c r="M6" s="1"/>
      <c r="N6" s="22">
        <f t="shared" si="0"/>
        <v>0</v>
      </c>
      <c r="O6" s="120"/>
    </row>
    <row r="7" spans="1:15" x14ac:dyDescent="0.25">
      <c r="A7" s="16" t="s">
        <v>172</v>
      </c>
      <c r="B7" s="30" t="s">
        <v>135</v>
      </c>
      <c r="C7" s="36" t="s">
        <v>136</v>
      </c>
      <c r="D7" s="20" t="s">
        <v>213</v>
      </c>
      <c r="E7" s="20" t="s">
        <v>131</v>
      </c>
      <c r="F7" s="37" t="s">
        <v>130</v>
      </c>
      <c r="G7" s="20">
        <v>25</v>
      </c>
      <c r="H7" s="21"/>
      <c r="I7" s="21"/>
      <c r="J7" s="21"/>
      <c r="K7" s="21"/>
      <c r="L7" s="21"/>
      <c r="M7" s="1"/>
      <c r="N7" s="22">
        <f t="shared" si="0"/>
        <v>0</v>
      </c>
      <c r="O7" s="120"/>
    </row>
    <row r="8" spans="1:15" x14ac:dyDescent="0.25">
      <c r="A8" s="16" t="s">
        <v>173</v>
      </c>
      <c r="B8" s="39" t="s">
        <v>137</v>
      </c>
      <c r="C8" s="40" t="s">
        <v>138</v>
      </c>
      <c r="D8" s="20" t="s">
        <v>213</v>
      </c>
      <c r="E8" s="20" t="s">
        <v>131</v>
      </c>
      <c r="F8" s="37" t="s">
        <v>130</v>
      </c>
      <c r="G8" s="20">
        <v>1</v>
      </c>
      <c r="H8" s="21"/>
      <c r="I8" s="21"/>
      <c r="J8" s="21"/>
      <c r="K8" s="21"/>
      <c r="L8" s="21"/>
      <c r="M8" s="1"/>
      <c r="N8" s="22">
        <f t="shared" si="0"/>
        <v>0</v>
      </c>
      <c r="O8" s="120"/>
    </row>
    <row r="9" spans="1:15" x14ac:dyDescent="0.25">
      <c r="A9" s="16" t="s">
        <v>174</v>
      </c>
      <c r="B9" s="39" t="s">
        <v>139</v>
      </c>
      <c r="C9" s="40" t="s">
        <v>140</v>
      </c>
      <c r="D9" s="20" t="s">
        <v>213</v>
      </c>
      <c r="E9" s="20" t="s">
        <v>131</v>
      </c>
      <c r="F9" s="37" t="s">
        <v>130</v>
      </c>
      <c r="G9" s="20">
        <v>1</v>
      </c>
      <c r="H9" s="21"/>
      <c r="I9" s="21"/>
      <c r="J9" s="21"/>
      <c r="K9" s="38"/>
      <c r="L9" s="38"/>
      <c r="M9" s="1"/>
      <c r="N9" s="22">
        <f t="shared" si="0"/>
        <v>0</v>
      </c>
      <c r="O9" s="120"/>
    </row>
    <row r="10" spans="1:15" x14ac:dyDescent="0.25">
      <c r="A10" s="16" t="s">
        <v>175</v>
      </c>
      <c r="B10" s="41" t="s">
        <v>141</v>
      </c>
      <c r="C10" s="42" t="s">
        <v>142</v>
      </c>
      <c r="D10" s="20" t="s">
        <v>213</v>
      </c>
      <c r="E10" s="20" t="s">
        <v>131</v>
      </c>
      <c r="F10" s="43" t="s">
        <v>130</v>
      </c>
      <c r="G10" s="20">
        <v>15</v>
      </c>
      <c r="H10" s="21"/>
      <c r="I10" s="21"/>
      <c r="J10" s="21"/>
      <c r="K10" s="18"/>
      <c r="L10" s="80"/>
      <c r="M10" s="1"/>
      <c r="N10" s="22">
        <f t="shared" si="0"/>
        <v>0</v>
      </c>
      <c r="O10" s="120"/>
    </row>
    <row r="11" spans="1:15" x14ac:dyDescent="0.25">
      <c r="A11" s="16" t="s">
        <v>176</v>
      </c>
      <c r="B11" s="30" t="s">
        <v>143</v>
      </c>
      <c r="C11" s="36" t="s">
        <v>144</v>
      </c>
      <c r="D11" s="20" t="s">
        <v>213</v>
      </c>
      <c r="E11" s="20" t="s">
        <v>131</v>
      </c>
      <c r="F11" s="37" t="s">
        <v>130</v>
      </c>
      <c r="G11" s="20">
        <v>50</v>
      </c>
      <c r="H11" s="21"/>
      <c r="I11" s="21"/>
      <c r="J11" s="21"/>
      <c r="K11" s="18"/>
      <c r="L11" s="80"/>
      <c r="M11" s="1"/>
      <c r="N11" s="22">
        <f t="shared" si="0"/>
        <v>0</v>
      </c>
      <c r="O11" s="120"/>
    </row>
    <row r="12" spans="1:15" x14ac:dyDescent="0.25">
      <c r="A12" s="16" t="s">
        <v>177</v>
      </c>
      <c r="B12" s="41" t="s">
        <v>145</v>
      </c>
      <c r="C12" s="42" t="s">
        <v>146</v>
      </c>
      <c r="D12" s="20" t="s">
        <v>213</v>
      </c>
      <c r="E12" s="20" t="s">
        <v>131</v>
      </c>
      <c r="F12" s="43" t="s">
        <v>130</v>
      </c>
      <c r="G12" s="20">
        <v>40</v>
      </c>
      <c r="H12" s="21"/>
      <c r="I12" s="21"/>
      <c r="J12" s="21"/>
      <c r="K12" s="18"/>
      <c r="L12" s="80"/>
      <c r="M12" s="1"/>
      <c r="N12" s="22">
        <f t="shared" si="0"/>
        <v>0</v>
      </c>
      <c r="O12" s="120"/>
    </row>
    <row r="13" spans="1:15" x14ac:dyDescent="0.25">
      <c r="A13" s="16" t="s">
        <v>179</v>
      </c>
      <c r="B13" s="30" t="s">
        <v>147</v>
      </c>
      <c r="C13" s="36" t="s">
        <v>148</v>
      </c>
      <c r="D13" s="20" t="s">
        <v>213</v>
      </c>
      <c r="E13" s="20" t="s">
        <v>131</v>
      </c>
      <c r="F13" s="37" t="s">
        <v>130</v>
      </c>
      <c r="G13" s="20">
        <v>100</v>
      </c>
      <c r="H13" s="21"/>
      <c r="I13" s="21"/>
      <c r="J13" s="21"/>
      <c r="K13" s="18"/>
      <c r="L13" s="80"/>
      <c r="M13" s="1"/>
      <c r="N13" s="22">
        <f t="shared" si="0"/>
        <v>0</v>
      </c>
      <c r="O13" s="120"/>
    </row>
    <row r="14" spans="1:15" x14ac:dyDescent="0.25">
      <c r="A14" s="16" t="s">
        <v>180</v>
      </c>
      <c r="B14" s="44" t="s">
        <v>220</v>
      </c>
      <c r="C14" s="36" t="s">
        <v>149</v>
      </c>
      <c r="D14" s="20" t="s">
        <v>213</v>
      </c>
      <c r="E14" s="20" t="s">
        <v>131</v>
      </c>
      <c r="F14" s="37" t="s">
        <v>130</v>
      </c>
      <c r="G14" s="20">
        <v>30</v>
      </c>
      <c r="H14" s="21"/>
      <c r="I14" s="21"/>
      <c r="J14" s="21"/>
      <c r="K14" s="18"/>
      <c r="L14" s="80"/>
      <c r="M14" s="1"/>
      <c r="N14" s="22">
        <f t="shared" si="0"/>
        <v>0</v>
      </c>
      <c r="O14" s="120"/>
    </row>
    <row r="15" spans="1:15" x14ac:dyDescent="0.25">
      <c r="A15" s="16" t="s">
        <v>181</v>
      </c>
      <c r="B15" s="30" t="s">
        <v>150</v>
      </c>
      <c r="C15" s="45" t="s">
        <v>168</v>
      </c>
      <c r="D15" s="20" t="s">
        <v>213</v>
      </c>
      <c r="E15" s="20" t="s">
        <v>131</v>
      </c>
      <c r="F15" s="31" t="s">
        <v>130</v>
      </c>
      <c r="G15" s="20">
        <v>12</v>
      </c>
      <c r="H15" s="21"/>
      <c r="I15" s="21"/>
      <c r="J15" s="21"/>
      <c r="K15" s="18"/>
      <c r="L15" s="80"/>
      <c r="M15" s="1"/>
      <c r="N15" s="22">
        <f t="shared" si="0"/>
        <v>0</v>
      </c>
      <c r="O15" s="120"/>
    </row>
    <row r="16" spans="1:15" x14ac:dyDescent="0.25">
      <c r="A16" s="16" t="s">
        <v>182</v>
      </c>
      <c r="B16" s="30" t="s">
        <v>151</v>
      </c>
      <c r="C16" s="45">
        <v>501215084</v>
      </c>
      <c r="D16" s="20" t="s">
        <v>213</v>
      </c>
      <c r="E16" s="20" t="s">
        <v>131</v>
      </c>
      <c r="F16" s="37" t="s">
        <v>130</v>
      </c>
      <c r="G16" s="20">
        <v>3</v>
      </c>
      <c r="H16" s="21"/>
      <c r="I16" s="21"/>
      <c r="J16" s="21"/>
      <c r="K16" s="52"/>
      <c r="L16" s="52"/>
      <c r="M16" s="1"/>
      <c r="N16" s="22">
        <f t="shared" si="0"/>
        <v>0</v>
      </c>
      <c r="O16" s="120"/>
    </row>
    <row r="17" spans="1:15" x14ac:dyDescent="0.25">
      <c r="A17" s="16" t="s">
        <v>183</v>
      </c>
      <c r="B17" s="30" t="s">
        <v>152</v>
      </c>
      <c r="C17" s="36" t="s">
        <v>153</v>
      </c>
      <c r="D17" s="20" t="s">
        <v>213</v>
      </c>
      <c r="E17" s="20" t="s">
        <v>131</v>
      </c>
      <c r="F17" s="31" t="s">
        <v>130</v>
      </c>
      <c r="G17" s="20">
        <v>5</v>
      </c>
      <c r="H17" s="21"/>
      <c r="I17" s="21"/>
      <c r="J17" s="21"/>
      <c r="K17" s="52"/>
      <c r="L17" s="52"/>
      <c r="M17" s="1"/>
      <c r="N17" s="22">
        <f t="shared" si="0"/>
        <v>0</v>
      </c>
      <c r="O17" s="120"/>
    </row>
    <row r="18" spans="1:15" x14ac:dyDescent="0.25">
      <c r="A18" s="16" t="s">
        <v>184</v>
      </c>
      <c r="B18" s="30" t="s">
        <v>154</v>
      </c>
      <c r="C18" s="36" t="s">
        <v>169</v>
      </c>
      <c r="D18" s="20" t="s">
        <v>213</v>
      </c>
      <c r="E18" s="20" t="s">
        <v>131</v>
      </c>
      <c r="F18" s="31" t="s">
        <v>130</v>
      </c>
      <c r="G18" s="20">
        <v>50</v>
      </c>
      <c r="H18" s="21"/>
      <c r="I18" s="21"/>
      <c r="J18" s="21"/>
      <c r="K18" s="52"/>
      <c r="L18" s="52"/>
      <c r="M18" s="1"/>
      <c r="N18" s="22">
        <f t="shared" si="0"/>
        <v>0</v>
      </c>
      <c r="O18" s="120"/>
    </row>
    <row r="19" spans="1:15" x14ac:dyDescent="0.25">
      <c r="A19" s="16" t="s">
        <v>185</v>
      </c>
      <c r="B19" s="30" t="s">
        <v>155</v>
      </c>
      <c r="C19" s="42" t="s">
        <v>156</v>
      </c>
      <c r="D19" s="20" t="s">
        <v>213</v>
      </c>
      <c r="E19" s="20" t="s">
        <v>131</v>
      </c>
      <c r="F19" s="37" t="s">
        <v>130</v>
      </c>
      <c r="G19" s="46">
        <v>10</v>
      </c>
      <c r="H19" s="47"/>
      <c r="I19" s="47"/>
      <c r="J19" s="21"/>
      <c r="K19" s="52"/>
      <c r="L19" s="52"/>
      <c r="M19" s="1"/>
      <c r="N19" s="22">
        <f t="shared" si="0"/>
        <v>0</v>
      </c>
      <c r="O19" s="120"/>
    </row>
    <row r="20" spans="1:15" x14ac:dyDescent="0.25">
      <c r="A20" s="153"/>
      <c r="B20" s="153"/>
      <c r="C20" s="153"/>
      <c r="D20" s="153"/>
      <c r="E20" s="153"/>
      <c r="F20" s="153"/>
      <c r="G20" s="10">
        <f>SUM(G5:G19)</f>
        <v>379</v>
      </c>
      <c r="H20" s="160" t="s">
        <v>224</v>
      </c>
      <c r="I20" s="161"/>
      <c r="J20" s="161"/>
      <c r="K20" s="161"/>
      <c r="L20" s="161"/>
      <c r="M20" s="162"/>
      <c r="N20" s="27">
        <f>SUM(O5:O19)</f>
        <v>0</v>
      </c>
    </row>
    <row r="21" spans="1:15" x14ac:dyDescent="0.25">
      <c r="A21" s="11"/>
      <c r="B21" s="12"/>
      <c r="C21" s="9"/>
      <c r="D21" s="12"/>
      <c r="E21" s="11"/>
      <c r="F21" s="11"/>
      <c r="G21" s="11"/>
      <c r="H21" s="11"/>
      <c r="I21" s="11"/>
      <c r="J21" s="11"/>
      <c r="L21" s="13"/>
      <c r="M21" s="14"/>
    </row>
    <row r="22" spans="1:15" x14ac:dyDescent="0.25">
      <c r="A22" s="11"/>
      <c r="B22" s="12"/>
      <c r="C22" s="9"/>
      <c r="D22" s="12"/>
      <c r="E22" s="11"/>
      <c r="F22" s="11"/>
      <c r="G22" s="11"/>
      <c r="H22" s="11"/>
      <c r="I22" s="11"/>
      <c r="J22" s="11"/>
      <c r="L22" s="13"/>
      <c r="M22" s="14"/>
    </row>
    <row r="23" spans="1:15" x14ac:dyDescent="0.25">
      <c r="A23" s="150" t="s">
        <v>212</v>
      </c>
      <c r="B23" s="150"/>
      <c r="C23" s="11"/>
      <c r="D23" s="15"/>
      <c r="E23" s="11"/>
      <c r="F23" s="11"/>
      <c r="G23" s="11"/>
      <c r="H23" s="11"/>
      <c r="I23" s="11"/>
      <c r="J23" s="11"/>
      <c r="K23" s="151"/>
      <c r="L23" s="151"/>
      <c r="M23" s="14"/>
    </row>
    <row r="24" spans="1:15" x14ac:dyDescent="0.25">
      <c r="A24" s="15"/>
      <c r="B24" s="15"/>
      <c r="C24" s="11"/>
      <c r="D24" s="15"/>
      <c r="E24" s="11"/>
      <c r="F24" s="13"/>
      <c r="G24" s="13"/>
      <c r="H24" s="13"/>
      <c r="I24" s="13"/>
      <c r="J24" s="11"/>
      <c r="L24" s="13"/>
      <c r="M24" s="14"/>
    </row>
    <row r="25" spans="1:15" x14ac:dyDescent="0.25">
      <c r="A25" s="15"/>
      <c r="B25" s="15"/>
      <c r="C25" s="11"/>
      <c r="D25" s="15"/>
      <c r="E25" s="11"/>
      <c r="F25" s="13"/>
      <c r="G25" s="13"/>
      <c r="H25" s="13"/>
      <c r="I25" s="13"/>
      <c r="J25" s="11"/>
      <c r="L25" s="13"/>
      <c r="M25" s="13"/>
    </row>
    <row r="26" spans="1:15" x14ac:dyDescent="0.25">
      <c r="A26" s="11"/>
      <c r="B26" s="11"/>
      <c r="C26" s="11"/>
      <c r="D26" s="11"/>
      <c r="E26" s="11"/>
      <c r="F26" s="13"/>
      <c r="G26" s="11"/>
      <c r="H26" s="11"/>
      <c r="I26" s="11"/>
      <c r="J26" s="11"/>
      <c r="L26" s="152" t="s">
        <v>178</v>
      </c>
      <c r="M26" s="152"/>
    </row>
  </sheetData>
  <mergeCells count="7">
    <mergeCell ref="A1:M1"/>
    <mergeCell ref="A23:B23"/>
    <mergeCell ref="K23:L23"/>
    <mergeCell ref="L26:M26"/>
    <mergeCell ref="A20:F20"/>
    <mergeCell ref="H20:M20"/>
    <mergeCell ref="A4:O4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  <headerFooter>
    <oddHeader>&amp;LBKV Zrt.&amp;CMechanikus és légfékalkatrészek beszerzése autóbuszokhoz és trolibuszokhoz &amp;RT-86/17
2. számú melléklet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5"/>
  <sheetViews>
    <sheetView view="pageBreakPreview" zoomScale="60" zoomScaleNormal="100" workbookViewId="0">
      <selection activeCell="K25" sqref="K25"/>
    </sheetView>
  </sheetViews>
  <sheetFormatPr defaultRowHeight="15" x14ac:dyDescent="0.25"/>
  <cols>
    <col min="1" max="1" width="5.5703125" customWidth="1"/>
    <col min="2" max="2" width="38.140625" customWidth="1"/>
    <col min="3" max="3" width="22.7109375" bestFit="1" customWidth="1"/>
    <col min="4" max="4" width="12.140625" customWidth="1"/>
    <col min="5" max="5" width="12.28515625" customWidth="1"/>
    <col min="6" max="6" width="11.5703125" customWidth="1"/>
    <col min="7" max="7" width="11.140625" customWidth="1"/>
    <col min="8" max="8" width="13.42578125" customWidth="1"/>
    <col min="9" max="9" width="26.85546875" customWidth="1"/>
    <col min="10" max="11" width="14.42578125" customWidth="1"/>
    <col min="12" max="12" width="13.140625" customWidth="1"/>
    <col min="13" max="13" width="10.5703125" customWidth="1"/>
    <col min="14" max="14" width="13" customWidth="1"/>
    <col min="15" max="15" width="19.85546875" style="119" bestFit="1" customWidth="1"/>
  </cols>
  <sheetData>
    <row r="1" spans="1:15" x14ac:dyDescent="0.25">
      <c r="A1" s="149" t="s">
        <v>235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</row>
    <row r="2" spans="1:15" ht="15.75" thickBot="1" x14ac:dyDescent="0.3"/>
    <row r="3" spans="1:15" ht="90.75" thickBot="1" x14ac:dyDescent="0.3">
      <c r="A3" s="28" t="s">
        <v>223</v>
      </c>
      <c r="B3" s="28" t="s">
        <v>210</v>
      </c>
      <c r="C3" s="28" t="s">
        <v>211</v>
      </c>
      <c r="D3" s="28" t="s">
        <v>214</v>
      </c>
      <c r="E3" s="28" t="s">
        <v>0</v>
      </c>
      <c r="F3" s="28" t="s">
        <v>229</v>
      </c>
      <c r="G3" s="29" t="s">
        <v>225</v>
      </c>
      <c r="H3" s="29" t="s">
        <v>228</v>
      </c>
      <c r="I3" s="29" t="s">
        <v>227</v>
      </c>
      <c r="J3" s="28" t="s">
        <v>215</v>
      </c>
      <c r="K3" s="28" t="s">
        <v>234</v>
      </c>
      <c r="L3" s="29" t="s">
        <v>232</v>
      </c>
      <c r="M3" s="28" t="s">
        <v>226</v>
      </c>
      <c r="N3" s="28" t="s">
        <v>231</v>
      </c>
      <c r="O3" s="106" t="s">
        <v>237</v>
      </c>
    </row>
    <row r="4" spans="1:15" x14ac:dyDescent="0.25">
      <c r="A4" s="167" t="s">
        <v>233</v>
      </c>
      <c r="B4" s="167"/>
      <c r="C4" s="167"/>
      <c r="D4" s="167"/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</row>
    <row r="5" spans="1:15" x14ac:dyDescent="0.25">
      <c r="A5" s="3" t="s">
        <v>170</v>
      </c>
      <c r="B5" s="49" t="s">
        <v>157</v>
      </c>
      <c r="C5" s="50" t="s">
        <v>158</v>
      </c>
      <c r="D5" s="20" t="s">
        <v>213</v>
      </c>
      <c r="E5" s="20" t="s">
        <v>131</v>
      </c>
      <c r="F5" s="37" t="s">
        <v>130</v>
      </c>
      <c r="G5" s="20">
        <v>1</v>
      </c>
      <c r="H5" s="21"/>
      <c r="I5" s="21"/>
      <c r="J5" s="21"/>
      <c r="K5" s="21"/>
      <c r="L5" s="32"/>
      <c r="M5" s="2"/>
      <c r="N5" s="22">
        <f>G5*M5</f>
        <v>0</v>
      </c>
      <c r="O5" s="120"/>
    </row>
    <row r="6" spans="1:15" x14ac:dyDescent="0.25">
      <c r="A6" s="3" t="s">
        <v>171</v>
      </c>
      <c r="B6" s="49" t="s">
        <v>159</v>
      </c>
      <c r="C6" s="50" t="s">
        <v>160</v>
      </c>
      <c r="D6" s="20" t="s">
        <v>213</v>
      </c>
      <c r="E6" s="20" t="s">
        <v>131</v>
      </c>
      <c r="F6" s="37" t="s">
        <v>130</v>
      </c>
      <c r="G6" s="20">
        <v>1</v>
      </c>
      <c r="H6" s="21"/>
      <c r="I6" s="21"/>
      <c r="J6" s="21"/>
      <c r="K6" s="21"/>
      <c r="L6" s="48"/>
      <c r="M6" s="2"/>
      <c r="N6" s="22">
        <f>G6*M6</f>
        <v>0</v>
      </c>
      <c r="O6" s="120"/>
    </row>
    <row r="7" spans="1:15" x14ac:dyDescent="0.25">
      <c r="A7" s="3" t="s">
        <v>172</v>
      </c>
      <c r="B7" s="49" t="s">
        <v>161</v>
      </c>
      <c r="C7" s="50" t="s">
        <v>162</v>
      </c>
      <c r="D7" s="20" t="s">
        <v>213</v>
      </c>
      <c r="E7" s="20" t="s">
        <v>5</v>
      </c>
      <c r="F7" s="37" t="s">
        <v>134</v>
      </c>
      <c r="G7" s="20">
        <v>30</v>
      </c>
      <c r="H7" s="21"/>
      <c r="I7" s="21"/>
      <c r="J7" s="21"/>
      <c r="K7" s="21"/>
      <c r="L7" s="51"/>
      <c r="M7" s="2"/>
      <c r="N7" s="22">
        <f>G7*M7</f>
        <v>0</v>
      </c>
      <c r="O7" s="120"/>
    </row>
    <row r="8" spans="1:15" x14ac:dyDescent="0.25">
      <c r="A8" s="3" t="s">
        <v>173</v>
      </c>
      <c r="B8" s="49" t="s">
        <v>221</v>
      </c>
      <c r="C8" s="37" t="s">
        <v>163</v>
      </c>
      <c r="D8" s="20" t="s">
        <v>213</v>
      </c>
      <c r="E8" s="20" t="s">
        <v>131</v>
      </c>
      <c r="F8" s="37" t="s">
        <v>130</v>
      </c>
      <c r="G8" s="20">
        <v>50</v>
      </c>
      <c r="H8" s="21"/>
      <c r="I8" s="21"/>
      <c r="J8" s="21"/>
      <c r="K8" s="21"/>
      <c r="L8" s="48"/>
      <c r="M8" s="1"/>
      <c r="N8" s="22">
        <f>G8*M8</f>
        <v>0</v>
      </c>
      <c r="O8" s="120"/>
    </row>
    <row r="9" spans="1:15" x14ac:dyDescent="0.25">
      <c r="A9" s="164"/>
      <c r="B9" s="165"/>
      <c r="C9" s="165"/>
      <c r="D9" s="165"/>
      <c r="E9" s="165"/>
      <c r="F9" s="166"/>
      <c r="G9" s="8">
        <f>SUM(G5:G8)</f>
        <v>82</v>
      </c>
      <c r="H9" s="160" t="s">
        <v>224</v>
      </c>
      <c r="I9" s="161"/>
      <c r="J9" s="161"/>
      <c r="K9" s="161"/>
      <c r="L9" s="161"/>
      <c r="M9" s="162"/>
      <c r="N9" s="7">
        <f>SUM(N5:N8)</f>
        <v>0</v>
      </c>
    </row>
    <row r="10" spans="1:15" x14ac:dyDescent="0.25">
      <c r="A10" s="11"/>
      <c r="B10" s="12"/>
      <c r="C10" s="9"/>
      <c r="D10" s="12"/>
      <c r="E10" s="11"/>
      <c r="F10" s="11"/>
      <c r="G10" s="11"/>
      <c r="H10" s="11"/>
      <c r="I10" s="11"/>
      <c r="J10" s="11"/>
      <c r="K10" s="11"/>
      <c r="L10" s="11"/>
      <c r="M10" s="13"/>
      <c r="N10" s="14"/>
    </row>
    <row r="11" spans="1:15" x14ac:dyDescent="0.25">
      <c r="A11" s="11"/>
      <c r="B11" s="12"/>
      <c r="C11" s="9"/>
      <c r="D11" s="12"/>
      <c r="E11" s="11"/>
      <c r="F11" s="11"/>
      <c r="G11" s="11"/>
      <c r="H11" s="11"/>
      <c r="I11" s="11"/>
      <c r="J11" s="11"/>
      <c r="K11" s="11"/>
      <c r="L11" s="11"/>
      <c r="M11" s="13"/>
      <c r="N11" s="14"/>
    </row>
    <row r="12" spans="1:15" x14ac:dyDescent="0.25">
      <c r="A12" s="150" t="s">
        <v>212</v>
      </c>
      <c r="B12" s="150"/>
      <c r="C12" s="11"/>
      <c r="D12" s="15"/>
      <c r="E12" s="11"/>
      <c r="F12" s="11"/>
      <c r="G12" s="11"/>
      <c r="H12" s="11"/>
      <c r="I12" s="11"/>
      <c r="J12" s="11"/>
      <c r="K12" s="11"/>
      <c r="L12" s="151"/>
      <c r="M12" s="151"/>
      <c r="N12" s="14"/>
    </row>
    <row r="13" spans="1:15" x14ac:dyDescent="0.25">
      <c r="A13" s="15"/>
      <c r="B13" s="15"/>
      <c r="C13" s="11"/>
      <c r="D13" s="15"/>
      <c r="E13" s="11"/>
      <c r="F13" s="13"/>
      <c r="G13" s="13"/>
      <c r="H13" s="13"/>
      <c r="I13" s="13"/>
      <c r="J13" s="11"/>
      <c r="K13" s="11"/>
      <c r="L13" s="13"/>
      <c r="M13" s="13"/>
      <c r="N13" s="14"/>
    </row>
    <row r="14" spans="1:15" x14ac:dyDescent="0.25">
      <c r="A14" s="15"/>
      <c r="B14" s="15"/>
      <c r="C14" s="11"/>
      <c r="D14" s="15"/>
      <c r="E14" s="11"/>
      <c r="F14" s="13"/>
      <c r="G14" s="13"/>
      <c r="H14" s="13"/>
      <c r="I14" s="13"/>
      <c r="J14" s="11"/>
      <c r="K14" s="11"/>
      <c r="L14" s="13"/>
      <c r="M14" s="13"/>
      <c r="N14" s="13"/>
    </row>
    <row r="15" spans="1:15" x14ac:dyDescent="0.25">
      <c r="A15" s="11"/>
      <c r="B15" s="11"/>
      <c r="C15" s="11"/>
      <c r="D15" s="11"/>
      <c r="E15" s="11"/>
      <c r="F15" s="13"/>
      <c r="G15" s="11"/>
      <c r="H15" s="11"/>
      <c r="I15" s="11"/>
      <c r="J15" s="11"/>
      <c r="K15" s="11"/>
      <c r="L15" s="13"/>
      <c r="M15" s="152" t="s">
        <v>178</v>
      </c>
      <c r="N15" s="152"/>
    </row>
  </sheetData>
  <mergeCells count="7">
    <mergeCell ref="M15:N15"/>
    <mergeCell ref="A1:N1"/>
    <mergeCell ref="A9:F9"/>
    <mergeCell ref="H9:M9"/>
    <mergeCell ref="A12:B12"/>
    <mergeCell ref="L12:M12"/>
    <mergeCell ref="A4:O4"/>
  </mergeCells>
  <pageMargins left="0.70866141732283472" right="0.70866141732283472" top="0.74803149606299213" bottom="0.74803149606299213" header="0.31496062992125984" footer="0.31496062992125984"/>
  <pageSetup paperSize="9" scale="54" orientation="landscape" r:id="rId1"/>
  <headerFooter>
    <oddHeader>&amp;LBKV Zrt.&amp;CMechanikus és légfékalkatrészek beszerzése autóbuszokhoz és trolibuszokhoz &amp;RT-86/17
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6</vt:i4>
      </vt:variant>
      <vt:variant>
        <vt:lpstr>Névvel ellátott tartományok</vt:lpstr>
      </vt:variant>
      <vt:variant>
        <vt:i4>4</vt:i4>
      </vt:variant>
    </vt:vector>
  </HeadingPairs>
  <TitlesOfParts>
    <vt:vector size="10" baseType="lpstr">
      <vt:lpstr>Munka1</vt:lpstr>
      <vt:lpstr>1. Mechanikus</vt:lpstr>
      <vt:lpstr>2. Fékkarok</vt:lpstr>
      <vt:lpstr>3. Pneumatikus</vt:lpstr>
      <vt:lpstr>4. Tárcsafékbetét</vt:lpstr>
      <vt:lpstr>5. Dobfék betét</vt:lpstr>
      <vt:lpstr>'1. Mechanikus'!Nyomtatási_terület</vt:lpstr>
      <vt:lpstr>'2. Fékkarok'!Nyomtatási_terület</vt:lpstr>
      <vt:lpstr>'3. Pneumatikus'!Nyomtatási_terület</vt:lpstr>
      <vt:lpstr>'4. Tárcsafékbetét'!Nyomtatási_terület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2017-10-17T13:01:31Z</dcterms:created>
  <dcterms:modified xsi:type="dcterms:W3CDTF">2017-10-17T13:01:33Z</dcterms:modified>
</cp:coreProperties>
</file>